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'Foglio1'!$A$1:$J$157</definedName>
  </definedNames>
  <calcPr fullCalcOnLoad="1"/>
</workbook>
</file>

<file path=xl/sharedStrings.xml><?xml version="1.0" encoding="utf-8"?>
<sst xmlns="http://schemas.openxmlformats.org/spreadsheetml/2006/main" count="143" uniqueCount="18">
  <si>
    <t xml:space="preserve">NR. LOTTO </t>
  </si>
  <si>
    <t>PART.</t>
  </si>
  <si>
    <t>2° area</t>
  </si>
  <si>
    <r>
      <t xml:space="preserve">SUP. </t>
    </r>
    <r>
      <rPr>
        <sz val="10"/>
        <rFont val="Arial"/>
        <family val="2"/>
      </rPr>
      <t>(ha)</t>
    </r>
  </si>
  <si>
    <r>
      <t xml:space="preserve">Canone affitto annuo unitario </t>
    </r>
    <r>
      <rPr>
        <sz val="10"/>
        <rFont val="Arial"/>
        <family val="2"/>
      </rPr>
      <t>(€/ha)</t>
    </r>
  </si>
  <si>
    <t>FOGLIO</t>
  </si>
  <si>
    <t>1° area</t>
  </si>
  <si>
    <r>
      <t xml:space="preserve">Incremento per lotti successivi al primo </t>
    </r>
    <r>
      <rPr>
        <sz val="10"/>
        <rFont val="Arial"/>
        <family val="2"/>
      </rPr>
      <t>(€/ha)</t>
    </r>
  </si>
  <si>
    <t>CANONE DI AFFITTO AGGIORNATO (singolo lotto)</t>
  </si>
  <si>
    <r>
      <t xml:space="preserve">ZONA                     </t>
    </r>
    <r>
      <rPr>
        <sz val="10"/>
        <rFont val="Arial"/>
        <family val="2"/>
      </rPr>
      <t xml:space="preserve"> (art. 5 Reg. Comunale) 1° Area irrigui - 2° Area non irrigui</t>
    </r>
  </si>
  <si>
    <t>-</t>
  </si>
  <si>
    <t>GARA LOTTO UNICO</t>
  </si>
  <si>
    <t>128/140</t>
  </si>
  <si>
    <t>127/139</t>
  </si>
  <si>
    <t>126/138</t>
  </si>
  <si>
    <t xml:space="preserve">CANONE DI AFFITTO AGGIORNATO </t>
  </si>
  <si>
    <t>NR. PROGR.</t>
  </si>
  <si>
    <t xml:space="preserve">COMUNE DI COLLEVECCHIO - ELENCO FITTI ATTIVI FONDI RUSTICI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</si>
</sst>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&quot;€&quot;\ #,##0.00"/>
    <numFmt numFmtId="174" formatCode="_-&quot;€&quot;\ * #,##0.0_-;\-&quot;€&quot;\ * #,##0.0_-;_-&quot;€&quot;\ * &quot;-&quot;??_-;_-@_-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170" fontId="0" fillId="0" borderId="0" xfId="44" applyFont="1" applyAlignment="1">
      <alignment/>
    </xf>
    <xf numFmtId="172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0" fontId="0" fillId="0" borderId="10" xfId="4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0" fontId="0" fillId="0" borderId="10" xfId="44" applyFont="1" applyBorder="1" applyAlignment="1">
      <alignment/>
    </xf>
    <xf numFmtId="168" fontId="1" fillId="0" borderId="10" xfId="44" applyNumberFormat="1" applyFont="1" applyBorder="1" applyAlignment="1">
      <alignment horizontal="center"/>
    </xf>
    <xf numFmtId="168" fontId="1" fillId="0" borderId="10" xfId="44" applyNumberFormat="1" applyFont="1" applyBorder="1" applyAlignment="1">
      <alignment/>
    </xf>
    <xf numFmtId="170" fontId="0" fillId="0" borderId="10" xfId="44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0" fontId="0" fillId="0" borderId="12" xfId="44" applyFont="1" applyBorder="1" applyAlignment="1">
      <alignment/>
    </xf>
    <xf numFmtId="166" fontId="0" fillId="0" borderId="10" xfId="44" applyNumberFormat="1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1" fillId="0" borderId="10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1" xfId="44" applyFont="1" applyBorder="1" applyAlignment="1">
      <alignment/>
    </xf>
    <xf numFmtId="170" fontId="1" fillId="0" borderId="0" xfId="44" applyFont="1" applyAlignment="1">
      <alignment horizontal="right"/>
    </xf>
    <xf numFmtId="0" fontId="0" fillId="0" borderId="11" xfId="0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0" fontId="0" fillId="0" borderId="10" xfId="44" applyFont="1" applyFill="1" applyBorder="1" applyAlignment="1">
      <alignment/>
    </xf>
    <xf numFmtId="173" fontId="0" fillId="0" borderId="10" xfId="0" applyNumberFormat="1" applyFill="1" applyBorder="1" applyAlignment="1">
      <alignment horizontal="center"/>
    </xf>
    <xf numFmtId="170" fontId="0" fillId="0" borderId="10" xfId="44" applyFont="1" applyFill="1" applyBorder="1" applyAlignment="1">
      <alignment/>
    </xf>
    <xf numFmtId="168" fontId="1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168" fontId="1" fillId="0" borderId="10" xfId="44" applyNumberFormat="1" applyFont="1" applyFill="1" applyBorder="1" applyAlignment="1">
      <alignment/>
    </xf>
    <xf numFmtId="170" fontId="0" fillId="0" borderId="10" xfId="44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0" fontId="0" fillId="0" borderId="11" xfId="44" applyFont="1" applyFill="1" applyBorder="1" applyAlignment="1">
      <alignment/>
    </xf>
    <xf numFmtId="170" fontId="0" fillId="0" borderId="11" xfId="44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77" fontId="0" fillId="0" borderId="10" xfId="46" applyNumberFormat="1" applyFont="1" applyBorder="1" applyAlignment="1">
      <alignment horizontal="center"/>
    </xf>
    <xf numFmtId="168" fontId="1" fillId="0" borderId="10" xfId="44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0" fontId="0" fillId="0" borderId="12" xfId="44" applyFont="1" applyFill="1" applyBorder="1" applyAlignment="1">
      <alignment/>
    </xf>
    <xf numFmtId="170" fontId="0" fillId="0" borderId="13" xfId="44" applyFont="1" applyFill="1" applyBorder="1" applyAlignment="1">
      <alignment/>
    </xf>
    <xf numFmtId="170" fontId="0" fillId="0" borderId="11" xfId="44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8" fontId="1" fillId="0" borderId="10" xfId="44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68" fontId="1" fillId="0" borderId="12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0" fontId="0" fillId="0" borderId="10" xfId="44" applyFont="1" applyBorder="1" applyAlignment="1">
      <alignment/>
    </xf>
    <xf numFmtId="168" fontId="1" fillId="0" borderId="12" xfId="44" applyNumberFormat="1" applyFont="1" applyBorder="1" applyAlignment="1">
      <alignment/>
    </xf>
    <xf numFmtId="168" fontId="1" fillId="0" borderId="11" xfId="44" applyNumberFormat="1" applyFont="1" applyBorder="1" applyAlignment="1">
      <alignment/>
    </xf>
    <xf numFmtId="168" fontId="1" fillId="0" borderId="12" xfId="44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0" fontId="0" fillId="0" borderId="12" xfId="44" applyFont="1" applyBorder="1" applyAlignment="1">
      <alignment/>
    </xf>
    <xf numFmtId="170" fontId="0" fillId="0" borderId="11" xfId="44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4" fillId="0" borderId="14" xfId="36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70" fontId="0" fillId="0" borderId="11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1" fillId="0" borderId="13" xfId="4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66" fontId="0" fillId="0" borderId="10" xfId="44" applyNumberFormat="1" applyFont="1" applyBorder="1" applyAlignment="1">
      <alignment horizontal="center"/>
    </xf>
    <xf numFmtId="170" fontId="0" fillId="0" borderId="12" xfId="44" applyNumberFormat="1" applyFont="1" applyBorder="1" applyAlignment="1">
      <alignment horizontal="center"/>
    </xf>
    <xf numFmtId="170" fontId="0" fillId="0" borderId="11" xfId="44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0" fontId="0" fillId="0" borderId="10" xfId="44" applyNumberFormat="1" applyFont="1" applyBorder="1" applyAlignment="1">
      <alignment horizontal="center"/>
    </xf>
    <xf numFmtId="168" fontId="1" fillId="0" borderId="12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0" xfId="4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70" fontId="0" fillId="0" borderId="10" xfId="44" applyNumberFormat="1" applyFont="1" applyBorder="1" applyAlignment="1">
      <alignment/>
    </xf>
    <xf numFmtId="173" fontId="0" fillId="0" borderId="13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68" fontId="1" fillId="0" borderId="11" xfId="44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M4" sqref="M4"/>
    </sheetView>
  </sheetViews>
  <sheetFormatPr defaultColWidth="9.140625" defaultRowHeight="12.75"/>
  <cols>
    <col min="1" max="1" width="8.140625" style="0" customWidth="1"/>
    <col min="2" max="2" width="7.421875" style="0" customWidth="1"/>
    <col min="3" max="3" width="8.140625" style="0" bestFit="1" customWidth="1"/>
    <col min="4" max="4" width="6.421875" style="0" customWidth="1"/>
    <col min="5" max="5" width="14.8515625" style="0" hidden="1" customWidth="1"/>
    <col min="6" max="6" width="14.7109375" style="0" hidden="1" customWidth="1"/>
    <col min="7" max="7" width="16.8515625" style="0" hidden="1" customWidth="1"/>
    <col min="8" max="8" width="8.7109375" style="0" customWidth="1"/>
    <col min="9" max="9" width="13.7109375" style="0" hidden="1" customWidth="1"/>
    <col min="10" max="10" width="14.00390625" style="0" customWidth="1"/>
  </cols>
  <sheetData>
    <row r="1" spans="1:10" ht="43.5" customHeigh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3.5" customHeight="1">
      <c r="A2" s="5" t="s">
        <v>16</v>
      </c>
      <c r="B2" s="5" t="s">
        <v>0</v>
      </c>
      <c r="C2" s="5" t="s">
        <v>5</v>
      </c>
      <c r="D2" s="5" t="s">
        <v>1</v>
      </c>
      <c r="E2" s="5" t="s">
        <v>9</v>
      </c>
      <c r="F2" s="5" t="s">
        <v>4</v>
      </c>
      <c r="G2" s="5" t="s">
        <v>7</v>
      </c>
      <c r="H2" s="4" t="s">
        <v>3</v>
      </c>
      <c r="I2" s="5" t="s">
        <v>8</v>
      </c>
      <c r="J2" s="5" t="s">
        <v>15</v>
      </c>
    </row>
    <row r="3" spans="1:10" ht="12.75">
      <c r="A3" s="62">
        <v>1</v>
      </c>
      <c r="B3" s="6">
        <v>95</v>
      </c>
      <c r="C3" s="6">
        <v>19</v>
      </c>
      <c r="D3" s="6">
        <v>133</v>
      </c>
      <c r="E3" s="6" t="s">
        <v>6</v>
      </c>
      <c r="F3" s="7">
        <v>180</v>
      </c>
      <c r="G3" s="7">
        <v>0</v>
      </c>
      <c r="H3" s="8">
        <v>0.8375</v>
      </c>
      <c r="I3" s="9">
        <f aca="true" t="shared" si="0" ref="I3:I18">(F3+G3)*H3</f>
        <v>150.75</v>
      </c>
      <c r="J3" s="124">
        <f>I3+I4</f>
        <v>297.62</v>
      </c>
    </row>
    <row r="4" spans="1:10" ht="12.75">
      <c r="A4" s="63"/>
      <c r="B4" s="6">
        <v>96</v>
      </c>
      <c r="C4" s="6">
        <v>19</v>
      </c>
      <c r="D4" s="6">
        <v>132</v>
      </c>
      <c r="E4" s="6" t="s">
        <v>6</v>
      </c>
      <c r="F4" s="7">
        <v>180</v>
      </c>
      <c r="G4" s="7">
        <v>10</v>
      </c>
      <c r="H4" s="8">
        <v>0.773</v>
      </c>
      <c r="I4" s="9">
        <f t="shared" si="0"/>
        <v>146.87</v>
      </c>
      <c r="J4" s="124"/>
    </row>
    <row r="5" spans="1:10" ht="12.75">
      <c r="A5" s="80"/>
      <c r="B5" s="6">
        <v>97</v>
      </c>
      <c r="C5" s="6">
        <v>19</v>
      </c>
      <c r="D5" s="6">
        <v>131</v>
      </c>
      <c r="E5" s="6" t="s">
        <v>6</v>
      </c>
      <c r="F5" s="7">
        <v>150</v>
      </c>
      <c r="G5" s="7">
        <v>0</v>
      </c>
      <c r="H5" s="8">
        <v>0.6544</v>
      </c>
      <c r="I5" s="9">
        <f t="shared" si="0"/>
        <v>98.16</v>
      </c>
      <c r="J5" s="13">
        <f>I5</f>
        <v>98.16</v>
      </c>
    </row>
    <row r="6" spans="1:10" ht="12.75">
      <c r="A6" s="80"/>
      <c r="B6" s="6">
        <v>29</v>
      </c>
      <c r="C6" s="6">
        <v>19</v>
      </c>
      <c r="D6" s="6">
        <v>208</v>
      </c>
      <c r="E6" s="6" t="s">
        <v>2</v>
      </c>
      <c r="F6" s="7">
        <v>100</v>
      </c>
      <c r="G6" s="7">
        <v>0</v>
      </c>
      <c r="H6" s="8">
        <v>1.436</v>
      </c>
      <c r="I6" s="9">
        <f t="shared" si="0"/>
        <v>143.6</v>
      </c>
      <c r="J6" s="13">
        <f>I6</f>
        <v>143.6</v>
      </c>
    </row>
    <row r="7" spans="1:10" ht="12.75">
      <c r="A7" s="80"/>
      <c r="B7" s="6">
        <v>26</v>
      </c>
      <c r="C7" s="6">
        <v>3</v>
      </c>
      <c r="D7" s="6">
        <v>137</v>
      </c>
      <c r="E7" s="6" t="s">
        <v>2</v>
      </c>
      <c r="F7" s="7">
        <v>140</v>
      </c>
      <c r="G7" s="7">
        <v>10</v>
      </c>
      <c r="H7" s="11">
        <v>0.575</v>
      </c>
      <c r="I7" s="12">
        <f t="shared" si="0"/>
        <v>86.25</v>
      </c>
      <c r="J7" s="47">
        <f>I7+I8+I9</f>
        <v>480.05</v>
      </c>
    </row>
    <row r="8" spans="1:10" ht="12.75">
      <c r="A8" s="80"/>
      <c r="B8" s="6">
        <v>27</v>
      </c>
      <c r="C8" s="6">
        <v>3</v>
      </c>
      <c r="D8" s="6">
        <v>136</v>
      </c>
      <c r="E8" s="6" t="s">
        <v>2</v>
      </c>
      <c r="F8" s="7">
        <v>140</v>
      </c>
      <c r="G8" s="7">
        <v>20</v>
      </c>
      <c r="H8" s="11">
        <v>0.723</v>
      </c>
      <c r="I8" s="12">
        <f t="shared" si="0"/>
        <v>115.67999999999999</v>
      </c>
      <c r="J8" s="48"/>
    </row>
    <row r="9" spans="1:10" ht="12.75">
      <c r="A9" s="81"/>
      <c r="B9" s="6">
        <v>33</v>
      </c>
      <c r="C9" s="6">
        <v>6</v>
      </c>
      <c r="D9" s="6">
        <v>7</v>
      </c>
      <c r="E9" s="6" t="s">
        <v>2</v>
      </c>
      <c r="F9" s="7">
        <v>140</v>
      </c>
      <c r="G9" s="7">
        <v>30</v>
      </c>
      <c r="H9" s="11">
        <v>1.636</v>
      </c>
      <c r="I9" s="12">
        <f t="shared" si="0"/>
        <v>278.12</v>
      </c>
      <c r="J9" s="48"/>
    </row>
    <row r="10" spans="1:10" ht="12.75">
      <c r="A10" s="16">
        <v>2</v>
      </c>
      <c r="B10" s="6">
        <v>23</v>
      </c>
      <c r="C10" s="6">
        <v>19</v>
      </c>
      <c r="D10" s="6">
        <v>186</v>
      </c>
      <c r="E10" s="6" t="s">
        <v>2</v>
      </c>
      <c r="F10" s="7">
        <v>100</v>
      </c>
      <c r="G10" s="7">
        <v>0</v>
      </c>
      <c r="H10" s="11">
        <v>0.7428</v>
      </c>
      <c r="I10" s="12">
        <f t="shared" si="0"/>
        <v>74.28</v>
      </c>
      <c r="J10" s="22">
        <f>I10</f>
        <v>74.28</v>
      </c>
    </row>
    <row r="11" spans="1:10" ht="12.75">
      <c r="A11" s="4">
        <v>3</v>
      </c>
      <c r="B11" s="6">
        <v>9</v>
      </c>
      <c r="C11" s="6">
        <v>19</v>
      </c>
      <c r="D11" s="6">
        <v>155</v>
      </c>
      <c r="E11" s="6" t="s">
        <v>2</v>
      </c>
      <c r="F11" s="7">
        <v>140</v>
      </c>
      <c r="G11" s="7">
        <v>0</v>
      </c>
      <c r="H11" s="8">
        <v>1.102</v>
      </c>
      <c r="I11" s="9">
        <f t="shared" si="0"/>
        <v>154.28</v>
      </c>
      <c r="J11" s="13">
        <f>I11</f>
        <v>154.28</v>
      </c>
    </row>
    <row r="12" spans="1:10" ht="12.75">
      <c r="A12" s="62">
        <v>4</v>
      </c>
      <c r="B12" s="6">
        <v>44</v>
      </c>
      <c r="C12" s="6">
        <v>19</v>
      </c>
      <c r="D12" s="6">
        <v>179</v>
      </c>
      <c r="E12" s="6" t="s">
        <v>2</v>
      </c>
      <c r="F12" s="7">
        <v>140</v>
      </c>
      <c r="G12" s="7">
        <v>0</v>
      </c>
      <c r="H12" s="8">
        <v>0.871</v>
      </c>
      <c r="I12" s="9">
        <f t="shared" si="0"/>
        <v>121.94</v>
      </c>
      <c r="J12" s="92">
        <f>I12+I13+I14+I15</f>
        <v>446.097</v>
      </c>
    </row>
    <row r="13" spans="1:10" ht="12.75">
      <c r="A13" s="63"/>
      <c r="B13" s="6">
        <v>64</v>
      </c>
      <c r="C13" s="6">
        <v>19</v>
      </c>
      <c r="D13" s="6">
        <v>93</v>
      </c>
      <c r="E13" s="6" t="s">
        <v>6</v>
      </c>
      <c r="F13" s="7">
        <v>180</v>
      </c>
      <c r="G13" s="7">
        <v>0</v>
      </c>
      <c r="H13" s="8">
        <v>0.8275</v>
      </c>
      <c r="I13" s="9">
        <f t="shared" si="0"/>
        <v>148.95</v>
      </c>
      <c r="J13" s="92"/>
    </row>
    <row r="14" spans="1:10" ht="12.75">
      <c r="A14" s="63"/>
      <c r="B14" s="6">
        <v>102</v>
      </c>
      <c r="C14" s="6">
        <v>19</v>
      </c>
      <c r="D14" s="6">
        <v>124</v>
      </c>
      <c r="E14" s="6" t="s">
        <v>6</v>
      </c>
      <c r="F14" s="7">
        <v>180</v>
      </c>
      <c r="G14" s="7">
        <v>10</v>
      </c>
      <c r="H14" s="8">
        <v>0.6053</v>
      </c>
      <c r="I14" s="9">
        <f t="shared" si="0"/>
        <v>115.00699999999999</v>
      </c>
      <c r="J14" s="92"/>
    </row>
    <row r="15" spans="1:10" ht="12.75">
      <c r="A15" s="63"/>
      <c r="B15" s="6">
        <v>103</v>
      </c>
      <c r="C15" s="6">
        <v>19</v>
      </c>
      <c r="D15" s="6">
        <v>125</v>
      </c>
      <c r="E15" s="6" t="s">
        <v>6</v>
      </c>
      <c r="F15" s="7">
        <v>180</v>
      </c>
      <c r="G15" s="7">
        <v>20</v>
      </c>
      <c r="H15" s="8">
        <v>0.301</v>
      </c>
      <c r="I15" s="9">
        <f t="shared" si="0"/>
        <v>60.199999999999996</v>
      </c>
      <c r="J15" s="92"/>
    </row>
    <row r="16" spans="1:10" ht="12.75">
      <c r="A16" s="80"/>
      <c r="B16" s="6">
        <v>37</v>
      </c>
      <c r="C16" s="6">
        <v>19</v>
      </c>
      <c r="D16" s="6">
        <v>191</v>
      </c>
      <c r="E16" s="6" t="s">
        <v>2</v>
      </c>
      <c r="F16" s="7">
        <v>140</v>
      </c>
      <c r="G16" s="7">
        <v>10</v>
      </c>
      <c r="H16" s="8">
        <v>1.1839</v>
      </c>
      <c r="I16" s="9">
        <f t="shared" si="0"/>
        <v>177.58499999999998</v>
      </c>
      <c r="J16" s="92">
        <f>I16+I17+I18</f>
        <v>491.295</v>
      </c>
    </row>
    <row r="17" spans="1:10" ht="12.75">
      <c r="A17" s="80"/>
      <c r="B17" s="6">
        <v>43</v>
      </c>
      <c r="C17" s="6">
        <v>19</v>
      </c>
      <c r="D17" s="6">
        <v>180</v>
      </c>
      <c r="E17" s="6" t="s">
        <v>2</v>
      </c>
      <c r="F17" s="7">
        <v>140</v>
      </c>
      <c r="G17" s="7">
        <v>20</v>
      </c>
      <c r="H17" s="8">
        <v>0.912</v>
      </c>
      <c r="I17" s="9">
        <f t="shared" si="0"/>
        <v>145.92000000000002</v>
      </c>
      <c r="J17" s="92"/>
    </row>
    <row r="18" spans="1:10" ht="12.75">
      <c r="A18" s="81"/>
      <c r="B18" s="6">
        <v>65</v>
      </c>
      <c r="C18" s="6">
        <v>19</v>
      </c>
      <c r="D18" s="6">
        <v>94</v>
      </c>
      <c r="E18" s="6" t="s">
        <v>6</v>
      </c>
      <c r="F18" s="7">
        <v>180</v>
      </c>
      <c r="G18" s="7">
        <v>30</v>
      </c>
      <c r="H18" s="8">
        <v>0.799</v>
      </c>
      <c r="I18" s="9">
        <f t="shared" si="0"/>
        <v>167.79000000000002</v>
      </c>
      <c r="J18" s="92"/>
    </row>
    <row r="19" spans="1:10" ht="12.75">
      <c r="A19" s="62">
        <v>5</v>
      </c>
      <c r="B19" s="75">
        <v>6</v>
      </c>
      <c r="C19" s="75">
        <v>6</v>
      </c>
      <c r="D19" s="6">
        <v>3</v>
      </c>
      <c r="E19" s="75" t="s">
        <v>2</v>
      </c>
      <c r="F19" s="100">
        <v>140</v>
      </c>
      <c r="G19" s="100"/>
      <c r="H19" s="98"/>
      <c r="I19" s="117"/>
      <c r="J19" s="92">
        <v>1148</v>
      </c>
    </row>
    <row r="20" spans="1:10" ht="12.75">
      <c r="A20" s="63"/>
      <c r="B20" s="71"/>
      <c r="C20" s="71"/>
      <c r="D20" s="6">
        <v>35</v>
      </c>
      <c r="E20" s="71"/>
      <c r="F20" s="101"/>
      <c r="G20" s="101"/>
      <c r="H20" s="99"/>
      <c r="I20" s="118"/>
      <c r="J20" s="92"/>
    </row>
    <row r="21" spans="1:10" ht="12.75">
      <c r="A21" s="63"/>
      <c r="B21" s="6">
        <v>7</v>
      </c>
      <c r="C21" s="6">
        <v>6</v>
      </c>
      <c r="D21" s="6">
        <v>2</v>
      </c>
      <c r="E21" s="75" t="s">
        <v>2</v>
      </c>
      <c r="F21" s="100">
        <v>140</v>
      </c>
      <c r="G21" s="100"/>
      <c r="H21" s="98"/>
      <c r="I21" s="117"/>
      <c r="J21" s="74"/>
    </row>
    <row r="22" spans="1:10" ht="12.75">
      <c r="A22" s="63"/>
      <c r="B22" s="6">
        <v>8</v>
      </c>
      <c r="C22" s="6">
        <v>3</v>
      </c>
      <c r="D22" s="6">
        <v>111</v>
      </c>
      <c r="E22" s="71"/>
      <c r="F22" s="101"/>
      <c r="G22" s="101"/>
      <c r="H22" s="99"/>
      <c r="I22" s="118"/>
      <c r="J22" s="74"/>
    </row>
    <row r="23" spans="1:10" ht="12.75">
      <c r="A23" s="63"/>
      <c r="B23" s="75">
        <v>9</v>
      </c>
      <c r="C23" s="75">
        <v>3</v>
      </c>
      <c r="D23" s="6">
        <v>109</v>
      </c>
      <c r="E23" s="75" t="s">
        <v>2</v>
      </c>
      <c r="F23" s="100">
        <v>140</v>
      </c>
      <c r="G23" s="100"/>
      <c r="H23" s="98"/>
      <c r="I23" s="117"/>
      <c r="J23" s="74"/>
    </row>
    <row r="24" spans="1:10" ht="12.75">
      <c r="A24" s="63"/>
      <c r="B24" s="71"/>
      <c r="C24" s="71"/>
      <c r="D24" s="6">
        <v>113</v>
      </c>
      <c r="E24" s="71"/>
      <c r="F24" s="101"/>
      <c r="G24" s="101"/>
      <c r="H24" s="99"/>
      <c r="I24" s="118"/>
      <c r="J24" s="74"/>
    </row>
    <row r="25" spans="1:10" ht="12.75">
      <c r="A25" s="63"/>
      <c r="B25" s="6">
        <v>70</v>
      </c>
      <c r="C25" s="6">
        <v>19</v>
      </c>
      <c r="D25" s="6">
        <v>99</v>
      </c>
      <c r="E25" s="6" t="s">
        <v>6</v>
      </c>
      <c r="F25" s="7">
        <v>180</v>
      </c>
      <c r="G25" s="7"/>
      <c r="H25" s="8"/>
      <c r="I25" s="9"/>
      <c r="J25" s="74"/>
    </row>
    <row r="26" spans="1:10" ht="12.75">
      <c r="A26" s="63"/>
      <c r="B26" s="6">
        <v>71</v>
      </c>
      <c r="C26" s="6">
        <v>19</v>
      </c>
      <c r="D26" s="6">
        <v>100</v>
      </c>
      <c r="E26" s="6" t="s">
        <v>6</v>
      </c>
      <c r="F26" s="7">
        <v>180</v>
      </c>
      <c r="G26" s="7"/>
      <c r="H26" s="8"/>
      <c r="I26" s="9"/>
      <c r="J26" s="74"/>
    </row>
    <row r="27" spans="1:10" ht="12.75">
      <c r="A27" s="64"/>
      <c r="B27" s="6">
        <v>82</v>
      </c>
      <c r="C27" s="6">
        <v>19</v>
      </c>
      <c r="D27" s="6">
        <v>112</v>
      </c>
      <c r="E27" s="6" t="s">
        <v>6</v>
      </c>
      <c r="F27" s="7">
        <v>180</v>
      </c>
      <c r="G27" s="7"/>
      <c r="H27" s="8"/>
      <c r="I27" s="9"/>
      <c r="J27" s="74"/>
    </row>
    <row r="28" spans="1:10" ht="12.75">
      <c r="A28" s="59">
        <v>6</v>
      </c>
      <c r="B28" s="74">
        <v>19</v>
      </c>
      <c r="C28" s="6">
        <v>3</v>
      </c>
      <c r="D28" s="6">
        <v>132</v>
      </c>
      <c r="E28" s="6" t="s">
        <v>2</v>
      </c>
      <c r="F28" s="82">
        <v>140</v>
      </c>
      <c r="G28" s="82">
        <v>30</v>
      </c>
      <c r="H28" s="114">
        <v>0.6264</v>
      </c>
      <c r="I28" s="120">
        <f>(F28+G28)*H28</f>
        <v>106.488</v>
      </c>
      <c r="J28" s="48">
        <f>I28+I30</f>
        <v>237.34799999999998</v>
      </c>
    </row>
    <row r="29" spans="1:10" ht="12.75">
      <c r="A29" s="59"/>
      <c r="B29" s="49"/>
      <c r="C29" s="6">
        <v>3</v>
      </c>
      <c r="D29" s="6">
        <v>144</v>
      </c>
      <c r="E29" s="6" t="s">
        <v>2</v>
      </c>
      <c r="F29" s="74"/>
      <c r="G29" s="82"/>
      <c r="H29" s="119"/>
      <c r="I29" s="120"/>
      <c r="J29" s="48"/>
    </row>
    <row r="30" spans="1:10" ht="12.75">
      <c r="A30" s="59"/>
      <c r="B30" s="10">
        <v>32</v>
      </c>
      <c r="C30" s="6">
        <v>3</v>
      </c>
      <c r="D30" s="6">
        <v>146</v>
      </c>
      <c r="E30" s="6" t="s">
        <v>2</v>
      </c>
      <c r="F30" s="7">
        <v>140</v>
      </c>
      <c r="G30" s="7">
        <v>40</v>
      </c>
      <c r="H30" s="11">
        <v>0.727</v>
      </c>
      <c r="I30" s="9">
        <f>(F30+G30)*H30</f>
        <v>130.85999999999999</v>
      </c>
      <c r="J30" s="48"/>
    </row>
    <row r="31" spans="1:10" ht="12.75">
      <c r="A31" s="62">
        <v>7</v>
      </c>
      <c r="B31" s="125">
        <v>2</v>
      </c>
      <c r="C31" s="125">
        <v>6</v>
      </c>
      <c r="D31" s="6">
        <v>18</v>
      </c>
      <c r="E31" s="74" t="s">
        <v>2</v>
      </c>
      <c r="F31" s="116">
        <v>140</v>
      </c>
      <c r="G31" s="82">
        <v>0</v>
      </c>
      <c r="H31" s="114">
        <v>2.308</v>
      </c>
      <c r="I31" s="115">
        <f>(F31+G31)*H31</f>
        <v>323.12</v>
      </c>
      <c r="J31" s="47">
        <v>885</v>
      </c>
    </row>
    <row r="32" spans="1:10" ht="12.75">
      <c r="A32" s="63"/>
      <c r="B32" s="49"/>
      <c r="C32" s="49"/>
      <c r="D32" s="6">
        <v>24</v>
      </c>
      <c r="E32" s="74"/>
      <c r="F32" s="116"/>
      <c r="G32" s="82"/>
      <c r="H32" s="114"/>
      <c r="I32" s="115"/>
      <c r="J32" s="47"/>
    </row>
    <row r="33" spans="1:10" ht="12.75">
      <c r="A33" s="63"/>
      <c r="B33" s="125">
        <v>3</v>
      </c>
      <c r="C33" s="125">
        <v>6</v>
      </c>
      <c r="D33" s="6">
        <v>19</v>
      </c>
      <c r="E33" s="74" t="s">
        <v>2</v>
      </c>
      <c r="F33" s="116">
        <v>140</v>
      </c>
      <c r="G33" s="82">
        <v>10</v>
      </c>
      <c r="H33" s="114">
        <v>0.893</v>
      </c>
      <c r="I33" s="115">
        <f>(F33+G33)*H33</f>
        <v>133.95</v>
      </c>
      <c r="J33" s="47"/>
    </row>
    <row r="34" spans="1:10" ht="12.75">
      <c r="A34" s="63"/>
      <c r="B34" s="49"/>
      <c r="C34" s="49"/>
      <c r="D34" s="6">
        <v>25</v>
      </c>
      <c r="E34" s="74"/>
      <c r="F34" s="116"/>
      <c r="G34" s="82"/>
      <c r="H34" s="114"/>
      <c r="I34" s="115"/>
      <c r="J34" s="47"/>
    </row>
    <row r="35" spans="1:10" ht="12.75">
      <c r="A35" s="63"/>
      <c r="B35" s="74">
        <v>30</v>
      </c>
      <c r="C35" s="125">
        <v>6</v>
      </c>
      <c r="D35" s="6">
        <v>31</v>
      </c>
      <c r="E35" s="74" t="s">
        <v>2</v>
      </c>
      <c r="F35" s="82">
        <v>140</v>
      </c>
      <c r="G35" s="82">
        <v>30</v>
      </c>
      <c r="H35" s="114">
        <v>0.887</v>
      </c>
      <c r="I35" s="126">
        <f>(F35+G35)*H35</f>
        <v>150.79</v>
      </c>
      <c r="J35" s="47"/>
    </row>
    <row r="36" spans="1:10" ht="12.75">
      <c r="A36" s="63"/>
      <c r="B36" s="49"/>
      <c r="C36" s="49"/>
      <c r="D36" s="6">
        <v>36</v>
      </c>
      <c r="E36" s="74"/>
      <c r="F36" s="82"/>
      <c r="G36" s="82"/>
      <c r="H36" s="114"/>
      <c r="I36" s="126"/>
      <c r="J36" s="47"/>
    </row>
    <row r="37" spans="1:10" ht="12.75">
      <c r="A37" s="63"/>
      <c r="B37" s="49"/>
      <c r="C37" s="49"/>
      <c r="D37" s="6">
        <v>40</v>
      </c>
      <c r="E37" s="74"/>
      <c r="F37" s="82"/>
      <c r="G37" s="82"/>
      <c r="H37" s="114"/>
      <c r="I37" s="126"/>
      <c r="J37" s="47"/>
    </row>
    <row r="38" spans="1:10" ht="12.75">
      <c r="A38" s="63"/>
      <c r="B38" s="125">
        <v>31</v>
      </c>
      <c r="C38" s="125">
        <v>6</v>
      </c>
      <c r="D38" s="6">
        <v>30</v>
      </c>
      <c r="E38" s="74" t="s">
        <v>2</v>
      </c>
      <c r="F38" s="116">
        <v>140</v>
      </c>
      <c r="G38" s="82">
        <v>40</v>
      </c>
      <c r="H38" s="114">
        <v>1.543</v>
      </c>
      <c r="I38" s="126">
        <f>(F38+G38)*H38</f>
        <v>277.74</v>
      </c>
      <c r="J38" s="47"/>
    </row>
    <row r="39" spans="1:10" ht="12.75">
      <c r="A39" s="63"/>
      <c r="B39" s="49"/>
      <c r="C39" s="49"/>
      <c r="D39" s="6">
        <v>37</v>
      </c>
      <c r="E39" s="74"/>
      <c r="F39" s="116"/>
      <c r="G39" s="82"/>
      <c r="H39" s="114"/>
      <c r="I39" s="126"/>
      <c r="J39" s="47"/>
    </row>
    <row r="40" spans="1:10" ht="12.75">
      <c r="A40" s="81"/>
      <c r="B40" s="6">
        <v>28</v>
      </c>
      <c r="C40" s="6">
        <v>6</v>
      </c>
      <c r="D40" s="6">
        <v>42</v>
      </c>
      <c r="E40" s="6" t="s">
        <v>2</v>
      </c>
      <c r="F40" s="21">
        <v>140</v>
      </c>
      <c r="G40" s="7">
        <v>40</v>
      </c>
      <c r="H40" s="8">
        <v>0.865</v>
      </c>
      <c r="I40" s="24">
        <f>(F40+G40)*H40</f>
        <v>155.7</v>
      </c>
      <c r="J40" s="23">
        <f>I40</f>
        <v>155.7</v>
      </c>
    </row>
    <row r="41" spans="1:10" s="38" customFormat="1" ht="12.75">
      <c r="A41" s="77">
        <v>8</v>
      </c>
      <c r="B41" s="10">
        <v>83</v>
      </c>
      <c r="C41" s="10">
        <v>19</v>
      </c>
      <c r="D41" s="10">
        <v>136</v>
      </c>
      <c r="E41" s="10" t="s">
        <v>6</v>
      </c>
      <c r="F41" s="35">
        <v>180</v>
      </c>
      <c r="G41" s="35">
        <v>0</v>
      </c>
      <c r="H41" s="11">
        <v>0.405</v>
      </c>
      <c r="I41" s="36">
        <f>(F41+G41)*H41</f>
        <v>72.9</v>
      </c>
      <c r="J41" s="66">
        <f>I41+I42+I43</f>
        <v>369.97</v>
      </c>
    </row>
    <row r="42" spans="1:10" s="38" customFormat="1" ht="12.75">
      <c r="A42" s="78"/>
      <c r="B42" s="10">
        <v>84</v>
      </c>
      <c r="C42" s="10">
        <v>19</v>
      </c>
      <c r="D42" s="10">
        <v>116</v>
      </c>
      <c r="E42" s="10" t="s">
        <v>6</v>
      </c>
      <c r="F42" s="35">
        <v>180</v>
      </c>
      <c r="G42" s="35">
        <v>10</v>
      </c>
      <c r="H42" s="11">
        <v>0.703</v>
      </c>
      <c r="I42" s="36">
        <f>(F42+G42)*H42</f>
        <v>133.57</v>
      </c>
      <c r="J42" s="76"/>
    </row>
    <row r="43" spans="1:10" s="38" customFormat="1" ht="12.75">
      <c r="A43" s="78"/>
      <c r="B43" s="10">
        <v>85</v>
      </c>
      <c r="C43" s="10">
        <v>19</v>
      </c>
      <c r="D43" s="10">
        <v>117</v>
      </c>
      <c r="E43" s="10" t="s">
        <v>6</v>
      </c>
      <c r="F43" s="35">
        <v>180</v>
      </c>
      <c r="G43" s="35">
        <v>20</v>
      </c>
      <c r="H43" s="11">
        <v>0.8175</v>
      </c>
      <c r="I43" s="36">
        <f>(F43+G43)*H43</f>
        <v>163.5</v>
      </c>
      <c r="J43" s="76"/>
    </row>
    <row r="44" spans="1:10" s="38" customFormat="1" ht="12.75">
      <c r="A44" s="93"/>
      <c r="B44" s="10">
        <v>12</v>
      </c>
      <c r="C44" s="10">
        <v>19</v>
      </c>
      <c r="D44" s="10">
        <v>164</v>
      </c>
      <c r="E44" s="10" t="s">
        <v>2</v>
      </c>
      <c r="F44" s="35">
        <v>100</v>
      </c>
      <c r="G44" s="35">
        <v>0</v>
      </c>
      <c r="H44" s="11">
        <v>1.973</v>
      </c>
      <c r="I44" s="36">
        <v>198</v>
      </c>
      <c r="J44" s="39">
        <f>I44</f>
        <v>198</v>
      </c>
    </row>
    <row r="45" spans="1:10" ht="12.75">
      <c r="A45" s="62">
        <v>9</v>
      </c>
      <c r="B45" s="6">
        <v>88</v>
      </c>
      <c r="C45" s="6">
        <v>19</v>
      </c>
      <c r="D45" s="6">
        <v>120</v>
      </c>
      <c r="E45" s="6" t="s">
        <v>6</v>
      </c>
      <c r="F45" s="7">
        <v>180</v>
      </c>
      <c r="G45" s="7">
        <v>0</v>
      </c>
      <c r="H45" s="11">
        <v>0.7035</v>
      </c>
      <c r="I45" s="12">
        <f>(F45+G45)*H45</f>
        <v>126.63</v>
      </c>
      <c r="J45" s="47">
        <f>I45+I46</f>
        <v>238.73</v>
      </c>
    </row>
    <row r="46" spans="1:10" ht="12.75">
      <c r="A46" s="63"/>
      <c r="B46" s="6">
        <v>91</v>
      </c>
      <c r="C46" s="6">
        <v>19</v>
      </c>
      <c r="D46" s="6">
        <v>123</v>
      </c>
      <c r="E46" s="6" t="s">
        <v>6</v>
      </c>
      <c r="F46" s="7">
        <v>180</v>
      </c>
      <c r="G46" s="7">
        <v>10</v>
      </c>
      <c r="H46" s="11">
        <v>0.59</v>
      </c>
      <c r="I46" s="12">
        <f>(F46+G46)*H46</f>
        <v>112.1</v>
      </c>
      <c r="J46" s="48"/>
    </row>
    <row r="47" spans="1:10" ht="12.75">
      <c r="A47" s="80"/>
      <c r="B47" s="6">
        <v>4</v>
      </c>
      <c r="C47" s="6">
        <v>19</v>
      </c>
      <c r="D47" s="6">
        <v>147</v>
      </c>
      <c r="E47" s="6"/>
      <c r="F47" s="7"/>
      <c r="G47" s="7"/>
      <c r="H47" s="11">
        <v>0.7828</v>
      </c>
      <c r="I47" s="12"/>
      <c r="J47" s="121">
        <v>288.45</v>
      </c>
    </row>
    <row r="48" spans="1:10" ht="12.75">
      <c r="A48" s="80"/>
      <c r="B48" s="75">
        <v>7</v>
      </c>
      <c r="C48" s="75">
        <v>19</v>
      </c>
      <c r="D48" s="6">
        <v>150</v>
      </c>
      <c r="E48" s="75"/>
      <c r="F48" s="100"/>
      <c r="G48" s="100"/>
      <c r="H48" s="53">
        <v>0.616</v>
      </c>
      <c r="I48" s="90"/>
      <c r="J48" s="122"/>
    </row>
    <row r="49" spans="1:10" ht="12.75">
      <c r="A49" s="80"/>
      <c r="B49" s="71"/>
      <c r="C49" s="71"/>
      <c r="D49" s="6">
        <v>215</v>
      </c>
      <c r="E49" s="71"/>
      <c r="F49" s="101"/>
      <c r="G49" s="101"/>
      <c r="H49" s="55"/>
      <c r="I49" s="91"/>
      <c r="J49" s="122"/>
    </row>
    <row r="50" spans="1:10" ht="12.75">
      <c r="A50" s="80"/>
      <c r="B50" s="75">
        <v>27</v>
      </c>
      <c r="C50" s="75">
        <v>19</v>
      </c>
      <c r="D50" s="6">
        <v>170</v>
      </c>
      <c r="E50" s="75"/>
      <c r="F50" s="100"/>
      <c r="G50" s="100"/>
      <c r="H50" s="53">
        <v>0.665</v>
      </c>
      <c r="I50" s="90"/>
      <c r="J50" s="122"/>
    </row>
    <row r="51" spans="1:10" ht="12.75">
      <c r="A51" s="80"/>
      <c r="B51" s="71"/>
      <c r="C51" s="71"/>
      <c r="D51" s="6">
        <v>219</v>
      </c>
      <c r="E51" s="71"/>
      <c r="F51" s="101"/>
      <c r="G51" s="101"/>
      <c r="H51" s="55"/>
      <c r="I51" s="91"/>
      <c r="J51" s="123"/>
    </row>
    <row r="52" spans="1:10" ht="12.75">
      <c r="A52" s="80"/>
      <c r="B52" s="6">
        <v>98</v>
      </c>
      <c r="C52" s="6">
        <v>19</v>
      </c>
      <c r="D52" s="6">
        <v>129</v>
      </c>
      <c r="E52" s="6" t="s">
        <v>6</v>
      </c>
      <c r="F52" s="7">
        <v>180</v>
      </c>
      <c r="G52" s="7">
        <v>20</v>
      </c>
      <c r="H52" s="11">
        <v>0.7151</v>
      </c>
      <c r="I52" s="12">
        <f aca="true" t="shared" si="1" ref="I52:I57">(F52+G52)*H52</f>
        <v>143.01999999999998</v>
      </c>
      <c r="J52" s="85">
        <f>I52+I53</f>
        <v>302.854</v>
      </c>
    </row>
    <row r="53" spans="1:10" ht="12.75">
      <c r="A53" s="81"/>
      <c r="B53" s="6">
        <v>51</v>
      </c>
      <c r="C53" s="6">
        <v>19</v>
      </c>
      <c r="D53" s="6">
        <v>143</v>
      </c>
      <c r="E53" s="6" t="s">
        <v>2</v>
      </c>
      <c r="F53" s="7">
        <v>140</v>
      </c>
      <c r="G53" s="7">
        <v>30</v>
      </c>
      <c r="H53" s="11">
        <v>0.9402</v>
      </c>
      <c r="I53" s="12">
        <f t="shared" si="1"/>
        <v>159.834</v>
      </c>
      <c r="J53" s="86"/>
    </row>
    <row r="54" spans="1:10" ht="12.75">
      <c r="A54" s="62">
        <v>10</v>
      </c>
      <c r="B54" s="6">
        <v>38</v>
      </c>
      <c r="C54" s="6">
        <v>19</v>
      </c>
      <c r="D54" s="6">
        <v>190</v>
      </c>
      <c r="E54" s="6" t="s">
        <v>2</v>
      </c>
      <c r="F54" s="7">
        <v>140</v>
      </c>
      <c r="G54" s="7">
        <v>0</v>
      </c>
      <c r="H54" s="11">
        <v>0.602</v>
      </c>
      <c r="I54" s="12">
        <f t="shared" si="1"/>
        <v>84.28</v>
      </c>
      <c r="J54" s="47">
        <f>I54+I55+I56+I57</f>
        <v>602.36</v>
      </c>
    </row>
    <row r="55" spans="1:10" ht="12.75">
      <c r="A55" s="63"/>
      <c r="B55" s="6">
        <v>41</v>
      </c>
      <c r="C55" s="6">
        <v>19</v>
      </c>
      <c r="D55" s="6">
        <v>182</v>
      </c>
      <c r="E55" s="6" t="s">
        <v>2</v>
      </c>
      <c r="F55" s="7">
        <v>140</v>
      </c>
      <c r="G55" s="7">
        <v>10</v>
      </c>
      <c r="H55" s="11">
        <v>0.948</v>
      </c>
      <c r="I55" s="12">
        <f t="shared" si="1"/>
        <v>142.2</v>
      </c>
      <c r="J55" s="48"/>
    </row>
    <row r="56" spans="1:10" ht="12.75">
      <c r="A56" s="63"/>
      <c r="B56" s="6">
        <v>42</v>
      </c>
      <c r="C56" s="6">
        <v>19</v>
      </c>
      <c r="D56" s="6">
        <v>181</v>
      </c>
      <c r="E56" s="6" t="s">
        <v>2</v>
      </c>
      <c r="F56" s="7">
        <v>140</v>
      </c>
      <c r="G56" s="7">
        <v>20</v>
      </c>
      <c r="H56" s="11">
        <v>0.985</v>
      </c>
      <c r="I56" s="12">
        <f t="shared" si="1"/>
        <v>157.6</v>
      </c>
      <c r="J56" s="48"/>
    </row>
    <row r="57" spans="1:10" ht="12.75">
      <c r="A57" s="63"/>
      <c r="B57" s="74">
        <v>46</v>
      </c>
      <c r="C57" s="74">
        <v>19</v>
      </c>
      <c r="D57" s="6">
        <v>193</v>
      </c>
      <c r="E57" s="74" t="s">
        <v>2</v>
      </c>
      <c r="F57" s="82">
        <v>140</v>
      </c>
      <c r="G57" s="82">
        <v>30</v>
      </c>
      <c r="H57" s="83">
        <v>1.284</v>
      </c>
      <c r="I57" s="84">
        <f t="shared" si="1"/>
        <v>218.28</v>
      </c>
      <c r="J57" s="48"/>
    </row>
    <row r="58" spans="1:10" ht="12.75">
      <c r="A58" s="63"/>
      <c r="B58" s="74"/>
      <c r="C58" s="74"/>
      <c r="D58" s="6">
        <v>194</v>
      </c>
      <c r="E58" s="74"/>
      <c r="F58" s="74"/>
      <c r="G58" s="74"/>
      <c r="H58" s="74"/>
      <c r="I58" s="49"/>
      <c r="J58" s="48"/>
    </row>
    <row r="59" spans="1:10" ht="12.75">
      <c r="A59" s="80"/>
      <c r="B59" s="17">
        <v>1</v>
      </c>
      <c r="C59" s="6">
        <v>6</v>
      </c>
      <c r="D59" s="6">
        <v>22</v>
      </c>
      <c r="E59" s="17" t="s">
        <v>2</v>
      </c>
      <c r="F59" s="18">
        <v>140</v>
      </c>
      <c r="G59" s="18">
        <v>30</v>
      </c>
      <c r="H59" s="19">
        <v>1.6986</v>
      </c>
      <c r="I59" s="20">
        <f aca="true" t="shared" si="2" ref="I59:I70">(F59+G59)*H59</f>
        <v>288.762</v>
      </c>
      <c r="J59" s="47">
        <f>I59+I60</f>
        <v>411.616</v>
      </c>
    </row>
    <row r="60" spans="1:10" ht="12.75">
      <c r="A60" s="81"/>
      <c r="B60" s="6">
        <v>99</v>
      </c>
      <c r="C60" s="6">
        <v>19</v>
      </c>
      <c r="D60" s="6">
        <v>128</v>
      </c>
      <c r="E60" s="6" t="s">
        <v>6</v>
      </c>
      <c r="F60" s="7">
        <v>180</v>
      </c>
      <c r="G60" s="7">
        <v>10</v>
      </c>
      <c r="H60" s="11">
        <v>0.6466</v>
      </c>
      <c r="I60" s="15">
        <f t="shared" si="2"/>
        <v>122.85399999999998</v>
      </c>
      <c r="J60" s="48"/>
    </row>
    <row r="61" spans="1:10" ht="12.75">
      <c r="A61" s="62">
        <v>11</v>
      </c>
      <c r="B61" s="6">
        <v>87</v>
      </c>
      <c r="C61" s="6">
        <v>19</v>
      </c>
      <c r="D61" s="6">
        <v>119</v>
      </c>
      <c r="E61" s="6" t="s">
        <v>6</v>
      </c>
      <c r="F61" s="7">
        <v>180</v>
      </c>
      <c r="G61" s="7">
        <v>20</v>
      </c>
      <c r="H61" s="11">
        <v>0.6595</v>
      </c>
      <c r="I61" s="12">
        <f t="shared" si="2"/>
        <v>131.9</v>
      </c>
      <c r="J61" s="14">
        <f>I61</f>
        <v>131.9</v>
      </c>
    </row>
    <row r="62" spans="1:10" ht="12.75">
      <c r="A62" s="63"/>
      <c r="B62" s="6">
        <v>75</v>
      </c>
      <c r="C62" s="6">
        <v>19</v>
      </c>
      <c r="D62" s="6">
        <v>104</v>
      </c>
      <c r="E62" s="6" t="s">
        <v>6</v>
      </c>
      <c r="F62" s="7" t="s">
        <v>10</v>
      </c>
      <c r="G62" s="35" t="s">
        <v>10</v>
      </c>
      <c r="H62" s="11">
        <v>0.7885</v>
      </c>
      <c r="I62" s="36" t="s">
        <v>10</v>
      </c>
      <c r="J62" s="85">
        <v>230</v>
      </c>
    </row>
    <row r="63" spans="1:10" ht="12.75">
      <c r="A63" s="64"/>
      <c r="B63" s="6">
        <v>86</v>
      </c>
      <c r="C63" s="6">
        <v>19</v>
      </c>
      <c r="D63" s="6">
        <v>118</v>
      </c>
      <c r="E63" s="6" t="s">
        <v>6</v>
      </c>
      <c r="F63" s="7" t="s">
        <v>10</v>
      </c>
      <c r="G63" s="35" t="s">
        <v>10</v>
      </c>
      <c r="H63" s="11">
        <v>0.7445</v>
      </c>
      <c r="I63" s="36" t="s">
        <v>10</v>
      </c>
      <c r="J63" s="86"/>
    </row>
    <row r="64" spans="1:10" ht="12.75" customHeight="1">
      <c r="A64" s="62">
        <v>12</v>
      </c>
      <c r="B64" s="6">
        <v>14</v>
      </c>
      <c r="C64" s="6">
        <v>19</v>
      </c>
      <c r="D64" s="6">
        <v>166</v>
      </c>
      <c r="E64" s="6" t="s">
        <v>2</v>
      </c>
      <c r="F64" s="7">
        <v>140</v>
      </c>
      <c r="G64" s="7">
        <v>0</v>
      </c>
      <c r="H64" s="11">
        <v>0.6703</v>
      </c>
      <c r="I64" s="12">
        <f t="shared" si="2"/>
        <v>93.842</v>
      </c>
      <c r="J64" s="47">
        <f>I64+I65+I66+I67+I68</f>
        <v>544.559</v>
      </c>
    </row>
    <row r="65" spans="1:10" ht="12.75">
      <c r="A65" s="63"/>
      <c r="B65" s="6">
        <v>15</v>
      </c>
      <c r="C65" s="6">
        <v>19</v>
      </c>
      <c r="D65" s="6">
        <v>172</v>
      </c>
      <c r="E65" s="6" t="s">
        <v>2</v>
      </c>
      <c r="F65" s="7">
        <v>140</v>
      </c>
      <c r="G65" s="7">
        <v>10</v>
      </c>
      <c r="H65" s="11">
        <v>0.6693</v>
      </c>
      <c r="I65" s="12">
        <f t="shared" si="2"/>
        <v>100.395</v>
      </c>
      <c r="J65" s="48"/>
    </row>
    <row r="66" spans="1:10" ht="12.75">
      <c r="A66" s="63"/>
      <c r="B66" s="6">
        <v>16</v>
      </c>
      <c r="C66" s="6">
        <v>19</v>
      </c>
      <c r="D66" s="6">
        <v>173</v>
      </c>
      <c r="E66" s="6" t="s">
        <v>2</v>
      </c>
      <c r="F66" s="7">
        <v>140</v>
      </c>
      <c r="G66" s="7">
        <v>20</v>
      </c>
      <c r="H66" s="11">
        <v>0.6692</v>
      </c>
      <c r="I66" s="12">
        <f t="shared" si="2"/>
        <v>107.072</v>
      </c>
      <c r="J66" s="48"/>
    </row>
    <row r="67" spans="1:10" ht="12.75">
      <c r="A67" s="63"/>
      <c r="B67" s="6">
        <v>17</v>
      </c>
      <c r="C67" s="6">
        <v>19</v>
      </c>
      <c r="D67" s="6">
        <v>185</v>
      </c>
      <c r="E67" s="6" t="s">
        <v>2</v>
      </c>
      <c r="F67" s="7">
        <v>140</v>
      </c>
      <c r="G67" s="7">
        <v>30</v>
      </c>
      <c r="H67" s="11">
        <v>0.668</v>
      </c>
      <c r="I67" s="12">
        <f t="shared" si="2"/>
        <v>113.56</v>
      </c>
      <c r="J67" s="48"/>
    </row>
    <row r="68" spans="1:10" ht="12.75">
      <c r="A68" s="63"/>
      <c r="B68" s="6">
        <v>66</v>
      </c>
      <c r="C68" s="6">
        <v>19</v>
      </c>
      <c r="D68" s="6">
        <v>95</v>
      </c>
      <c r="E68" s="6" t="s">
        <v>6</v>
      </c>
      <c r="F68" s="7">
        <v>180</v>
      </c>
      <c r="G68" s="7">
        <v>0</v>
      </c>
      <c r="H68" s="11">
        <v>0.7205</v>
      </c>
      <c r="I68" s="12">
        <f t="shared" si="2"/>
        <v>129.69</v>
      </c>
      <c r="J68" s="48"/>
    </row>
    <row r="69" spans="1:10" ht="12.75">
      <c r="A69" s="80"/>
      <c r="B69" s="6">
        <v>8</v>
      </c>
      <c r="C69" s="6">
        <v>19</v>
      </c>
      <c r="D69" s="6">
        <v>149</v>
      </c>
      <c r="E69" s="6" t="s">
        <v>2</v>
      </c>
      <c r="F69" s="7">
        <v>140</v>
      </c>
      <c r="G69" s="7">
        <v>40</v>
      </c>
      <c r="H69" s="11">
        <v>1.081</v>
      </c>
      <c r="I69" s="12">
        <f t="shared" si="2"/>
        <v>194.57999999999998</v>
      </c>
      <c r="J69" s="85">
        <f>I69+I70</f>
        <v>341.45</v>
      </c>
    </row>
    <row r="70" spans="1:10" ht="12.75">
      <c r="A70" s="81"/>
      <c r="B70" s="17">
        <v>67</v>
      </c>
      <c r="C70" s="6">
        <v>19</v>
      </c>
      <c r="D70" s="6">
        <v>86</v>
      </c>
      <c r="E70" s="6" t="s">
        <v>6</v>
      </c>
      <c r="F70" s="18">
        <v>180</v>
      </c>
      <c r="G70" s="18">
        <v>10</v>
      </c>
      <c r="H70" s="19">
        <v>0.773</v>
      </c>
      <c r="I70" s="20">
        <f t="shared" si="2"/>
        <v>146.87</v>
      </c>
      <c r="J70" s="86"/>
    </row>
    <row r="71" spans="1:10" ht="12.75" customHeight="1">
      <c r="A71" s="62">
        <v>13</v>
      </c>
      <c r="B71" s="17">
        <v>28</v>
      </c>
      <c r="C71" s="17">
        <v>19</v>
      </c>
      <c r="D71" s="6">
        <v>171</v>
      </c>
      <c r="E71" s="94" t="s">
        <v>11</v>
      </c>
      <c r="F71" s="97" t="s">
        <v>11</v>
      </c>
      <c r="G71" s="97"/>
      <c r="H71" s="83">
        <v>24.6858</v>
      </c>
      <c r="I71" s="84">
        <v>4100</v>
      </c>
      <c r="J71" s="47">
        <v>4100</v>
      </c>
    </row>
    <row r="72" spans="1:10" ht="12.75">
      <c r="A72" s="63"/>
      <c r="B72" s="17">
        <v>89</v>
      </c>
      <c r="C72" s="17">
        <v>19</v>
      </c>
      <c r="D72" s="6">
        <v>121</v>
      </c>
      <c r="E72" s="95"/>
      <c r="F72" s="97"/>
      <c r="G72" s="97"/>
      <c r="H72" s="83"/>
      <c r="I72" s="84"/>
      <c r="J72" s="47"/>
    </row>
    <row r="73" spans="1:10" ht="12.75">
      <c r="A73" s="63"/>
      <c r="B73" s="17">
        <v>90</v>
      </c>
      <c r="C73" s="17">
        <v>19</v>
      </c>
      <c r="D73" s="6">
        <v>122</v>
      </c>
      <c r="E73" s="95"/>
      <c r="F73" s="97"/>
      <c r="G73" s="97"/>
      <c r="H73" s="83"/>
      <c r="I73" s="84"/>
      <c r="J73" s="47"/>
    </row>
    <row r="74" spans="1:10" ht="12.75">
      <c r="A74" s="63"/>
      <c r="B74" s="17">
        <v>52</v>
      </c>
      <c r="C74" s="17">
        <v>19</v>
      </c>
      <c r="D74" s="6">
        <v>144</v>
      </c>
      <c r="E74" s="95"/>
      <c r="F74" s="97"/>
      <c r="G74" s="97"/>
      <c r="H74" s="83"/>
      <c r="I74" s="84"/>
      <c r="J74" s="47"/>
    </row>
    <row r="75" spans="1:10" ht="12.75">
      <c r="A75" s="63"/>
      <c r="B75" s="75">
        <v>53</v>
      </c>
      <c r="C75" s="75">
        <v>19</v>
      </c>
      <c r="D75" s="6">
        <v>288</v>
      </c>
      <c r="E75" s="95"/>
      <c r="F75" s="97"/>
      <c r="G75" s="97"/>
      <c r="H75" s="83"/>
      <c r="I75" s="84"/>
      <c r="J75" s="47"/>
    </row>
    <row r="76" spans="1:10" ht="12.75">
      <c r="A76" s="63"/>
      <c r="B76" s="70"/>
      <c r="C76" s="70"/>
      <c r="D76" s="6">
        <v>289</v>
      </c>
      <c r="E76" s="95"/>
      <c r="F76" s="97"/>
      <c r="G76" s="97"/>
      <c r="H76" s="83"/>
      <c r="I76" s="84"/>
      <c r="J76" s="47"/>
    </row>
    <row r="77" spans="1:10" ht="12.75">
      <c r="A77" s="63"/>
      <c r="B77" s="70"/>
      <c r="C77" s="70"/>
      <c r="D77" s="6">
        <v>292</v>
      </c>
      <c r="E77" s="95"/>
      <c r="F77" s="97"/>
      <c r="G77" s="97"/>
      <c r="H77" s="83"/>
      <c r="I77" s="84"/>
      <c r="J77" s="47"/>
    </row>
    <row r="78" spans="1:10" ht="12.75">
      <c r="A78" s="63"/>
      <c r="B78" s="70"/>
      <c r="C78" s="70"/>
      <c r="D78" s="6">
        <v>293</v>
      </c>
      <c r="E78" s="95"/>
      <c r="F78" s="97"/>
      <c r="G78" s="97"/>
      <c r="H78" s="83"/>
      <c r="I78" s="84"/>
      <c r="J78" s="47"/>
    </row>
    <row r="79" spans="1:10" ht="12.75">
      <c r="A79" s="63"/>
      <c r="B79" s="70"/>
      <c r="C79" s="70"/>
      <c r="D79" s="6">
        <v>290</v>
      </c>
      <c r="E79" s="95"/>
      <c r="F79" s="97"/>
      <c r="G79" s="97"/>
      <c r="H79" s="83"/>
      <c r="I79" s="84"/>
      <c r="J79" s="47"/>
    </row>
    <row r="80" spans="1:10" ht="12.75">
      <c r="A80" s="63"/>
      <c r="B80" s="71"/>
      <c r="C80" s="71"/>
      <c r="D80" s="6">
        <v>291</v>
      </c>
      <c r="E80" s="95"/>
      <c r="F80" s="97"/>
      <c r="G80" s="97"/>
      <c r="H80" s="83"/>
      <c r="I80" s="84"/>
      <c r="J80" s="47"/>
    </row>
    <row r="81" spans="1:10" ht="12.75">
      <c r="A81" s="63"/>
      <c r="B81" s="75">
        <v>54</v>
      </c>
      <c r="C81" s="75">
        <v>19</v>
      </c>
      <c r="D81" s="6">
        <v>284</v>
      </c>
      <c r="E81" s="95"/>
      <c r="F81" s="97"/>
      <c r="G81" s="97"/>
      <c r="H81" s="83"/>
      <c r="I81" s="84"/>
      <c r="J81" s="47"/>
    </row>
    <row r="82" spans="1:10" ht="12.75">
      <c r="A82" s="63"/>
      <c r="B82" s="71"/>
      <c r="C82" s="71"/>
      <c r="D82" s="6">
        <v>285</v>
      </c>
      <c r="E82" s="95"/>
      <c r="F82" s="97"/>
      <c r="G82" s="97"/>
      <c r="H82" s="83"/>
      <c r="I82" s="84"/>
      <c r="J82" s="47"/>
    </row>
    <row r="83" spans="1:10" ht="12.75">
      <c r="A83" s="63"/>
      <c r="B83" s="75">
        <v>55</v>
      </c>
      <c r="C83" s="75">
        <v>19</v>
      </c>
      <c r="D83" s="6">
        <v>280</v>
      </c>
      <c r="E83" s="95"/>
      <c r="F83" s="97"/>
      <c r="G83" s="97"/>
      <c r="H83" s="83"/>
      <c r="I83" s="84"/>
      <c r="J83" s="47"/>
    </row>
    <row r="84" spans="1:10" ht="12.75">
      <c r="A84" s="80"/>
      <c r="B84" s="70"/>
      <c r="C84" s="70"/>
      <c r="D84" s="6">
        <v>281</v>
      </c>
      <c r="E84" s="95"/>
      <c r="F84" s="97"/>
      <c r="G84" s="97"/>
      <c r="H84" s="83"/>
      <c r="I84" s="84"/>
      <c r="J84" s="47"/>
    </row>
    <row r="85" spans="1:10" ht="12.75">
      <c r="A85" s="80"/>
      <c r="B85" s="70"/>
      <c r="C85" s="70"/>
      <c r="D85" s="6">
        <v>218</v>
      </c>
      <c r="E85" s="95"/>
      <c r="F85" s="97"/>
      <c r="G85" s="97"/>
      <c r="H85" s="83"/>
      <c r="I85" s="84"/>
      <c r="J85" s="47"/>
    </row>
    <row r="86" spans="1:10" ht="12.75">
      <c r="A86" s="80"/>
      <c r="B86" s="70"/>
      <c r="C86" s="70"/>
      <c r="D86" s="6">
        <v>221</v>
      </c>
      <c r="E86" s="95"/>
      <c r="F86" s="97"/>
      <c r="G86" s="97"/>
      <c r="H86" s="83"/>
      <c r="I86" s="84"/>
      <c r="J86" s="47"/>
    </row>
    <row r="87" spans="1:10" ht="12.75">
      <c r="A87" s="80"/>
      <c r="B87" s="70"/>
      <c r="C87" s="70"/>
      <c r="D87" s="6">
        <v>222</v>
      </c>
      <c r="E87" s="95"/>
      <c r="F87" s="97"/>
      <c r="G87" s="97"/>
      <c r="H87" s="83"/>
      <c r="I87" s="84"/>
      <c r="J87" s="47"/>
    </row>
    <row r="88" spans="1:10" ht="12.75">
      <c r="A88" s="81"/>
      <c r="B88" s="71"/>
      <c r="C88" s="71"/>
      <c r="D88" s="6">
        <v>224</v>
      </c>
      <c r="E88" s="96"/>
      <c r="F88" s="97"/>
      <c r="G88" s="97"/>
      <c r="H88" s="83"/>
      <c r="I88" s="84"/>
      <c r="J88" s="47"/>
    </row>
    <row r="89" spans="1:10" ht="12.75" customHeight="1">
      <c r="A89" s="62">
        <v>14</v>
      </c>
      <c r="B89" s="6">
        <v>21</v>
      </c>
      <c r="C89" s="6">
        <v>19</v>
      </c>
      <c r="D89" s="6">
        <v>156</v>
      </c>
      <c r="E89" s="6" t="s">
        <v>2</v>
      </c>
      <c r="F89" s="7">
        <v>100</v>
      </c>
      <c r="G89" s="7">
        <v>0</v>
      </c>
      <c r="H89" s="11">
        <v>0.6959</v>
      </c>
      <c r="I89" s="25">
        <f>(F89+G89)*H89</f>
        <v>69.59</v>
      </c>
      <c r="J89" s="23">
        <f>I89</f>
        <v>69.59</v>
      </c>
    </row>
    <row r="90" spans="1:10" ht="12.75">
      <c r="A90" s="63"/>
      <c r="B90" s="6">
        <v>5</v>
      </c>
      <c r="C90" s="6">
        <v>19</v>
      </c>
      <c r="D90" s="6">
        <v>141</v>
      </c>
      <c r="E90" s="6" t="s">
        <v>2</v>
      </c>
      <c r="F90" s="7">
        <v>140</v>
      </c>
      <c r="G90" s="7">
        <v>0</v>
      </c>
      <c r="H90" s="11">
        <v>1.2955</v>
      </c>
      <c r="I90" s="25">
        <f>(F90+G90)*H90</f>
        <v>181.37</v>
      </c>
      <c r="J90" s="92">
        <f>I90+I91+I93+I94</f>
        <v>510.144</v>
      </c>
    </row>
    <row r="91" spans="1:10" ht="12.75">
      <c r="A91" s="63"/>
      <c r="B91" s="74">
        <v>6</v>
      </c>
      <c r="C91" s="74">
        <v>19</v>
      </c>
      <c r="D91" s="6">
        <v>145</v>
      </c>
      <c r="E91" s="75" t="s">
        <v>2</v>
      </c>
      <c r="F91" s="82">
        <v>140</v>
      </c>
      <c r="G91" s="82">
        <v>10</v>
      </c>
      <c r="H91" s="83">
        <v>0.589</v>
      </c>
      <c r="I91" s="90">
        <f>(F91+G91)*H91</f>
        <v>88.35</v>
      </c>
      <c r="J91" s="49"/>
    </row>
    <row r="92" spans="1:10" ht="12.75">
      <c r="A92" s="63"/>
      <c r="B92" s="74"/>
      <c r="C92" s="74"/>
      <c r="D92" s="6">
        <v>216</v>
      </c>
      <c r="E92" s="71"/>
      <c r="F92" s="82"/>
      <c r="G92" s="82"/>
      <c r="H92" s="83"/>
      <c r="I92" s="91"/>
      <c r="J92" s="49"/>
    </row>
    <row r="93" spans="1:10" ht="12.75">
      <c r="A93" s="63"/>
      <c r="B93" s="6">
        <v>19</v>
      </c>
      <c r="C93" s="6">
        <v>19</v>
      </c>
      <c r="D93" s="6">
        <v>160</v>
      </c>
      <c r="E93" s="6" t="s">
        <v>2</v>
      </c>
      <c r="F93" s="7">
        <v>140</v>
      </c>
      <c r="G93" s="7">
        <v>30</v>
      </c>
      <c r="H93" s="8">
        <v>0.7256</v>
      </c>
      <c r="I93" s="9">
        <f>(F93+G93)*H93</f>
        <v>123.352</v>
      </c>
      <c r="J93" s="49"/>
    </row>
    <row r="94" spans="1:10" ht="12.75">
      <c r="A94" s="64"/>
      <c r="B94" s="6">
        <v>20</v>
      </c>
      <c r="C94" s="6">
        <v>19</v>
      </c>
      <c r="D94" s="6">
        <v>161</v>
      </c>
      <c r="E94" s="6" t="s">
        <v>2</v>
      </c>
      <c r="F94" s="7">
        <v>140</v>
      </c>
      <c r="G94" s="7">
        <v>40</v>
      </c>
      <c r="H94" s="8">
        <v>0.6504</v>
      </c>
      <c r="I94" s="9">
        <f>(F94+G94)*H94</f>
        <v>117.072</v>
      </c>
      <c r="J94" s="49"/>
    </row>
    <row r="95" spans="1:10" ht="12.75">
      <c r="A95" s="4">
        <v>15</v>
      </c>
      <c r="B95" s="6">
        <v>74</v>
      </c>
      <c r="C95" s="6">
        <v>19</v>
      </c>
      <c r="D95" s="6">
        <v>103</v>
      </c>
      <c r="E95" s="6" t="s">
        <v>6</v>
      </c>
      <c r="F95" s="7" t="s">
        <v>10</v>
      </c>
      <c r="G95" s="7" t="s">
        <v>10</v>
      </c>
      <c r="H95" s="8">
        <v>0.752</v>
      </c>
      <c r="I95" s="9" t="s">
        <v>10</v>
      </c>
      <c r="J95" s="23">
        <v>110</v>
      </c>
    </row>
    <row r="96" spans="1:10" s="30" customFormat="1" ht="12.75">
      <c r="A96" s="78">
        <v>16</v>
      </c>
      <c r="B96" s="112">
        <v>39</v>
      </c>
      <c r="C96" s="112">
        <v>19</v>
      </c>
      <c r="D96" s="29">
        <v>189</v>
      </c>
      <c r="E96" s="112" t="s">
        <v>2</v>
      </c>
      <c r="F96" s="127">
        <v>140</v>
      </c>
      <c r="G96" s="127">
        <v>0</v>
      </c>
      <c r="H96" s="129">
        <v>0.924</v>
      </c>
      <c r="I96" s="104">
        <f>(F96+G96)*H96</f>
        <v>129.36</v>
      </c>
      <c r="J96" s="106">
        <f>I96+I98+I99</f>
        <v>406.20000000000005</v>
      </c>
    </row>
    <row r="97" spans="1:10" s="30" customFormat="1" ht="12.75">
      <c r="A97" s="109"/>
      <c r="B97" s="113"/>
      <c r="C97" s="113"/>
      <c r="D97" s="31">
        <v>229</v>
      </c>
      <c r="E97" s="113"/>
      <c r="F97" s="128"/>
      <c r="G97" s="128"/>
      <c r="H97" s="113"/>
      <c r="I97" s="105"/>
      <c r="J97" s="107"/>
    </row>
    <row r="98" spans="1:10" s="30" customFormat="1" ht="12.75">
      <c r="A98" s="109"/>
      <c r="B98" s="31">
        <v>40</v>
      </c>
      <c r="C98" s="31">
        <v>19</v>
      </c>
      <c r="D98" s="31">
        <v>188</v>
      </c>
      <c r="E98" s="31" t="s">
        <v>2</v>
      </c>
      <c r="F98" s="32">
        <v>140</v>
      </c>
      <c r="G98" s="32">
        <v>10</v>
      </c>
      <c r="H98" s="33">
        <v>0.9642</v>
      </c>
      <c r="I98" s="34">
        <f aca="true" t="shared" si="3" ref="I98:I127">(F98+G98)*H98</f>
        <v>144.63</v>
      </c>
      <c r="J98" s="107"/>
    </row>
    <row r="99" spans="1:10" s="30" customFormat="1" ht="12.75">
      <c r="A99" s="110"/>
      <c r="B99" s="31">
        <v>63</v>
      </c>
      <c r="C99" s="31">
        <v>19</v>
      </c>
      <c r="D99" s="31">
        <v>92</v>
      </c>
      <c r="E99" s="31" t="s">
        <v>6</v>
      </c>
      <c r="F99" s="32">
        <v>180</v>
      </c>
      <c r="G99" s="32">
        <v>0</v>
      </c>
      <c r="H99" s="33">
        <v>0.7345</v>
      </c>
      <c r="I99" s="34">
        <f t="shared" si="3"/>
        <v>132.21</v>
      </c>
      <c r="J99" s="108"/>
    </row>
    <row r="100" spans="1:10" s="38" customFormat="1" ht="12.75">
      <c r="A100" s="77">
        <v>17</v>
      </c>
      <c r="B100" s="10">
        <v>60</v>
      </c>
      <c r="C100" s="10">
        <v>19</v>
      </c>
      <c r="D100" s="10">
        <v>88</v>
      </c>
      <c r="E100" s="10" t="s">
        <v>6</v>
      </c>
      <c r="F100" s="35">
        <v>180</v>
      </c>
      <c r="G100" s="35">
        <v>0</v>
      </c>
      <c r="H100" s="11">
        <v>0.755</v>
      </c>
      <c r="I100" s="36">
        <f t="shared" si="3"/>
        <v>135.9</v>
      </c>
      <c r="J100" s="37">
        <f>I100</f>
        <v>135.9</v>
      </c>
    </row>
    <row r="101" spans="1:10" s="38" customFormat="1" ht="12.75">
      <c r="A101" s="78"/>
      <c r="B101" s="10">
        <v>61</v>
      </c>
      <c r="C101" s="10">
        <v>19</v>
      </c>
      <c r="D101" s="10">
        <v>90</v>
      </c>
      <c r="E101" s="10" t="s">
        <v>6</v>
      </c>
      <c r="F101" s="35">
        <v>180</v>
      </c>
      <c r="G101" s="35">
        <v>10</v>
      </c>
      <c r="H101" s="11">
        <v>0.737</v>
      </c>
      <c r="I101" s="36">
        <f t="shared" si="3"/>
        <v>140.03</v>
      </c>
      <c r="J101" s="87">
        <f>I101+I102+I103+I104</f>
        <v>656.1650000000001</v>
      </c>
    </row>
    <row r="102" spans="1:10" s="38" customFormat="1" ht="12.75">
      <c r="A102" s="78"/>
      <c r="B102" s="10">
        <v>62</v>
      </c>
      <c r="C102" s="10">
        <v>19</v>
      </c>
      <c r="D102" s="10">
        <v>91</v>
      </c>
      <c r="E102" s="10" t="s">
        <v>6</v>
      </c>
      <c r="F102" s="35">
        <v>180</v>
      </c>
      <c r="G102" s="35">
        <v>20</v>
      </c>
      <c r="H102" s="11">
        <v>0.9715</v>
      </c>
      <c r="I102" s="36">
        <f t="shared" si="3"/>
        <v>194.3</v>
      </c>
      <c r="J102" s="88"/>
    </row>
    <row r="103" spans="1:10" s="38" customFormat="1" ht="12.75">
      <c r="A103" s="78"/>
      <c r="B103" s="10">
        <v>72</v>
      </c>
      <c r="C103" s="10">
        <v>19</v>
      </c>
      <c r="D103" s="10">
        <v>101</v>
      </c>
      <c r="E103" s="10" t="s">
        <v>6</v>
      </c>
      <c r="F103" s="35">
        <v>180</v>
      </c>
      <c r="G103" s="35">
        <v>30</v>
      </c>
      <c r="H103" s="11">
        <v>0.7065</v>
      </c>
      <c r="I103" s="36">
        <f t="shared" si="3"/>
        <v>148.365</v>
      </c>
      <c r="J103" s="88"/>
    </row>
    <row r="104" spans="1:10" s="38" customFormat="1" ht="12.75">
      <c r="A104" s="79"/>
      <c r="B104" s="10">
        <v>73</v>
      </c>
      <c r="C104" s="10">
        <v>19</v>
      </c>
      <c r="D104" s="10">
        <v>102</v>
      </c>
      <c r="E104" s="10" t="s">
        <v>6</v>
      </c>
      <c r="F104" s="35">
        <v>180</v>
      </c>
      <c r="G104" s="35">
        <v>40</v>
      </c>
      <c r="H104" s="11">
        <v>0.7885</v>
      </c>
      <c r="I104" s="36">
        <f t="shared" si="3"/>
        <v>173.47</v>
      </c>
      <c r="J104" s="89"/>
    </row>
    <row r="105" spans="1:10" s="38" customFormat="1" ht="12.75">
      <c r="A105" s="65">
        <v>18</v>
      </c>
      <c r="B105" s="10">
        <v>34</v>
      </c>
      <c r="C105" s="10">
        <v>19</v>
      </c>
      <c r="D105" s="10">
        <v>198</v>
      </c>
      <c r="E105" s="10" t="s">
        <v>2</v>
      </c>
      <c r="F105" s="35">
        <v>140</v>
      </c>
      <c r="G105" s="35">
        <v>0</v>
      </c>
      <c r="H105" s="11">
        <v>0.8762</v>
      </c>
      <c r="I105" s="36">
        <f t="shared" si="3"/>
        <v>122.66799999999999</v>
      </c>
      <c r="J105" s="66">
        <f>I105+I106+I107+I108+I109+I110+I111</f>
        <v>955.8530000000001</v>
      </c>
    </row>
    <row r="106" spans="1:10" s="38" customFormat="1" ht="12.75">
      <c r="A106" s="65"/>
      <c r="B106" s="10">
        <v>35</v>
      </c>
      <c r="C106" s="10">
        <v>19</v>
      </c>
      <c r="D106" s="10">
        <v>197</v>
      </c>
      <c r="E106" s="10" t="s">
        <v>2</v>
      </c>
      <c r="F106" s="35">
        <v>140</v>
      </c>
      <c r="G106" s="35">
        <v>10</v>
      </c>
      <c r="H106" s="11">
        <v>1.0622</v>
      </c>
      <c r="I106" s="36">
        <f t="shared" si="3"/>
        <v>159.33</v>
      </c>
      <c r="J106" s="60"/>
    </row>
    <row r="107" spans="1:10" s="38" customFormat="1" ht="12.75">
      <c r="A107" s="65"/>
      <c r="B107" s="10">
        <v>36</v>
      </c>
      <c r="C107" s="10">
        <v>19</v>
      </c>
      <c r="D107" s="10">
        <v>196</v>
      </c>
      <c r="E107" s="10" t="s">
        <v>2</v>
      </c>
      <c r="F107" s="35">
        <v>140</v>
      </c>
      <c r="G107" s="35">
        <v>20</v>
      </c>
      <c r="H107" s="11">
        <v>0.984</v>
      </c>
      <c r="I107" s="36">
        <f t="shared" si="3"/>
        <v>157.44</v>
      </c>
      <c r="J107" s="60"/>
    </row>
    <row r="108" spans="1:10" s="38" customFormat="1" ht="12.75">
      <c r="A108" s="65"/>
      <c r="B108" s="10">
        <v>56</v>
      </c>
      <c r="C108" s="10">
        <v>19</v>
      </c>
      <c r="D108" s="10">
        <v>84</v>
      </c>
      <c r="E108" s="10" t="s">
        <v>6</v>
      </c>
      <c r="F108" s="35">
        <v>180</v>
      </c>
      <c r="G108" s="35">
        <v>0</v>
      </c>
      <c r="H108" s="11">
        <v>0.422</v>
      </c>
      <c r="I108" s="36">
        <f t="shared" si="3"/>
        <v>75.96</v>
      </c>
      <c r="J108" s="60"/>
    </row>
    <row r="109" spans="1:10" s="38" customFormat="1" ht="12.75">
      <c r="A109" s="65"/>
      <c r="B109" s="10">
        <v>57</v>
      </c>
      <c r="C109" s="10">
        <v>19</v>
      </c>
      <c r="D109" s="10">
        <v>85</v>
      </c>
      <c r="E109" s="10" t="s">
        <v>6</v>
      </c>
      <c r="F109" s="35">
        <v>180</v>
      </c>
      <c r="G109" s="35">
        <v>10</v>
      </c>
      <c r="H109" s="11">
        <v>0.729</v>
      </c>
      <c r="I109" s="36">
        <f t="shared" si="3"/>
        <v>138.51</v>
      </c>
      <c r="J109" s="60"/>
    </row>
    <row r="110" spans="1:10" s="38" customFormat="1" ht="12.75">
      <c r="A110" s="65"/>
      <c r="B110" s="10">
        <v>58</v>
      </c>
      <c r="C110" s="10">
        <v>19</v>
      </c>
      <c r="D110" s="10">
        <v>86</v>
      </c>
      <c r="E110" s="10" t="s">
        <v>6</v>
      </c>
      <c r="F110" s="35">
        <v>180</v>
      </c>
      <c r="G110" s="35">
        <v>20</v>
      </c>
      <c r="H110" s="11">
        <v>0.7175</v>
      </c>
      <c r="I110" s="36">
        <f t="shared" si="3"/>
        <v>143.5</v>
      </c>
      <c r="J110" s="60"/>
    </row>
    <row r="111" spans="1:10" s="38" customFormat="1" ht="12.75">
      <c r="A111" s="65"/>
      <c r="B111" s="10">
        <v>59</v>
      </c>
      <c r="C111" s="10">
        <v>19</v>
      </c>
      <c r="D111" s="10">
        <v>87</v>
      </c>
      <c r="E111" s="10" t="s">
        <v>6</v>
      </c>
      <c r="F111" s="35">
        <v>180</v>
      </c>
      <c r="G111" s="35">
        <v>30</v>
      </c>
      <c r="H111" s="11">
        <v>0.7545</v>
      </c>
      <c r="I111" s="36">
        <f t="shared" si="3"/>
        <v>158.445</v>
      </c>
      <c r="J111" s="60"/>
    </row>
    <row r="112" spans="1:10" s="38" customFormat="1" ht="12.75">
      <c r="A112" s="77">
        <v>19</v>
      </c>
      <c r="B112" s="10">
        <v>32</v>
      </c>
      <c r="C112" s="10">
        <v>19</v>
      </c>
      <c r="D112" s="10">
        <v>206</v>
      </c>
      <c r="E112" s="10" t="s">
        <v>2</v>
      </c>
      <c r="F112" s="35">
        <v>140</v>
      </c>
      <c r="G112" s="35">
        <v>0</v>
      </c>
      <c r="H112" s="11">
        <v>0.5175</v>
      </c>
      <c r="I112" s="40">
        <f t="shared" si="3"/>
        <v>72.44999999999999</v>
      </c>
      <c r="J112" s="66">
        <f>I112+I113+I114+I115+I116</f>
        <v>507.4169999999999</v>
      </c>
    </row>
    <row r="113" spans="1:10" s="38" customFormat="1" ht="12.75">
      <c r="A113" s="111"/>
      <c r="B113" s="10">
        <v>33</v>
      </c>
      <c r="C113" s="10">
        <v>19</v>
      </c>
      <c r="D113" s="10">
        <v>199</v>
      </c>
      <c r="E113" s="10" t="s">
        <v>2</v>
      </c>
      <c r="F113" s="35">
        <v>140</v>
      </c>
      <c r="G113" s="35">
        <v>10</v>
      </c>
      <c r="H113" s="11">
        <v>1.144</v>
      </c>
      <c r="I113" s="36">
        <f t="shared" si="3"/>
        <v>171.6</v>
      </c>
      <c r="J113" s="76"/>
    </row>
    <row r="114" spans="1:10" s="38" customFormat="1" ht="12.75">
      <c r="A114" s="111"/>
      <c r="B114" s="10">
        <v>68</v>
      </c>
      <c r="C114" s="10">
        <v>19</v>
      </c>
      <c r="D114" s="10">
        <v>97</v>
      </c>
      <c r="E114" s="10" t="s">
        <v>6</v>
      </c>
      <c r="F114" s="35">
        <v>180</v>
      </c>
      <c r="G114" s="35">
        <v>0</v>
      </c>
      <c r="H114" s="11">
        <v>0.7745</v>
      </c>
      <c r="I114" s="36">
        <f t="shared" si="3"/>
        <v>139.41</v>
      </c>
      <c r="J114" s="76"/>
    </row>
    <row r="115" spans="1:10" s="38" customFormat="1" ht="12.75">
      <c r="A115" s="111"/>
      <c r="B115" s="10">
        <v>100</v>
      </c>
      <c r="C115" s="10">
        <v>19</v>
      </c>
      <c r="D115" s="10">
        <v>127</v>
      </c>
      <c r="E115" s="10" t="s">
        <v>6</v>
      </c>
      <c r="F115" s="35">
        <v>180</v>
      </c>
      <c r="G115" s="35">
        <v>10</v>
      </c>
      <c r="H115" s="11">
        <v>0.3983</v>
      </c>
      <c r="I115" s="36">
        <f t="shared" si="3"/>
        <v>75.67699999999999</v>
      </c>
      <c r="J115" s="76"/>
    </row>
    <row r="116" spans="1:10" s="38" customFormat="1" ht="12.75">
      <c r="A116" s="93"/>
      <c r="B116" s="10">
        <v>101</v>
      </c>
      <c r="C116" s="10">
        <v>19</v>
      </c>
      <c r="D116" s="10">
        <v>126</v>
      </c>
      <c r="E116" s="10" t="s">
        <v>6</v>
      </c>
      <c r="F116" s="35">
        <v>180</v>
      </c>
      <c r="G116" s="35">
        <v>20</v>
      </c>
      <c r="H116" s="11">
        <v>0.2414</v>
      </c>
      <c r="I116" s="36">
        <f t="shared" si="3"/>
        <v>48.28</v>
      </c>
      <c r="J116" s="76"/>
    </row>
    <row r="117" spans="1:10" s="38" customFormat="1" ht="12.75">
      <c r="A117" s="77">
        <v>20</v>
      </c>
      <c r="B117" s="41">
        <v>11</v>
      </c>
      <c r="C117" s="41">
        <v>3</v>
      </c>
      <c r="D117" s="41">
        <v>115</v>
      </c>
      <c r="E117" s="10" t="s">
        <v>2</v>
      </c>
      <c r="F117" s="42" t="s">
        <v>10</v>
      </c>
      <c r="G117" s="42" t="s">
        <v>10</v>
      </c>
      <c r="H117" s="28">
        <v>0.659</v>
      </c>
      <c r="I117" s="43" t="s">
        <v>10</v>
      </c>
      <c r="J117" s="66">
        <v>148</v>
      </c>
    </row>
    <row r="118" spans="1:10" s="38" customFormat="1" ht="12.75">
      <c r="A118" s="78"/>
      <c r="B118" s="67">
        <v>22</v>
      </c>
      <c r="C118" s="67">
        <v>3</v>
      </c>
      <c r="D118" s="41">
        <v>129</v>
      </c>
      <c r="E118" s="67" t="s">
        <v>2</v>
      </c>
      <c r="F118" s="50" t="s">
        <v>10</v>
      </c>
      <c r="G118" s="50" t="s">
        <v>10</v>
      </c>
      <c r="H118" s="53">
        <v>0.7561</v>
      </c>
      <c r="I118" s="56" t="s">
        <v>10</v>
      </c>
      <c r="J118" s="76"/>
    </row>
    <row r="119" spans="1:10" s="38" customFormat="1" ht="12.75">
      <c r="A119" s="78"/>
      <c r="B119" s="69"/>
      <c r="C119" s="69"/>
      <c r="D119" s="41">
        <v>141</v>
      </c>
      <c r="E119" s="69"/>
      <c r="F119" s="52"/>
      <c r="G119" s="52"/>
      <c r="H119" s="55"/>
      <c r="I119" s="58"/>
      <c r="J119" s="76"/>
    </row>
    <row r="120" spans="1:10" s="38" customFormat="1" ht="12.75">
      <c r="A120" s="78"/>
      <c r="B120" s="6">
        <v>23</v>
      </c>
      <c r="C120" s="6">
        <v>3</v>
      </c>
      <c r="D120" s="6" t="s">
        <v>12</v>
      </c>
      <c r="E120" s="6" t="s">
        <v>2</v>
      </c>
      <c r="F120" s="7">
        <v>140</v>
      </c>
      <c r="G120" s="7">
        <v>20</v>
      </c>
      <c r="H120" s="11">
        <v>0.877</v>
      </c>
      <c r="I120" s="12">
        <f>(F120+G120)*H120</f>
        <v>140.32</v>
      </c>
      <c r="J120" s="47">
        <f>I120+I121+I122+I123+I125</f>
        <v>963.077</v>
      </c>
    </row>
    <row r="121" spans="1:10" s="38" customFormat="1" ht="12.75">
      <c r="A121" s="78"/>
      <c r="B121" s="6">
        <v>24</v>
      </c>
      <c r="C121" s="6">
        <v>3</v>
      </c>
      <c r="D121" s="6" t="s">
        <v>13</v>
      </c>
      <c r="E121" s="6" t="s">
        <v>2</v>
      </c>
      <c r="F121" s="7">
        <v>140</v>
      </c>
      <c r="G121" s="7">
        <v>30</v>
      </c>
      <c r="H121" s="11">
        <v>0.8491</v>
      </c>
      <c r="I121" s="12">
        <f>(F121+G121)*H121</f>
        <v>144.34699999999998</v>
      </c>
      <c r="J121" s="48"/>
    </row>
    <row r="122" spans="1:10" s="38" customFormat="1" ht="12.75">
      <c r="A122" s="78"/>
      <c r="B122" s="6">
        <v>25</v>
      </c>
      <c r="C122" s="6">
        <v>3</v>
      </c>
      <c r="D122" s="6" t="s">
        <v>14</v>
      </c>
      <c r="E122" s="6" t="s">
        <v>2</v>
      </c>
      <c r="F122" s="7">
        <v>140</v>
      </c>
      <c r="G122" s="7">
        <v>40</v>
      </c>
      <c r="H122" s="11">
        <v>0.695</v>
      </c>
      <c r="I122" s="12">
        <f>(F122+G122)*H122</f>
        <v>125.1</v>
      </c>
      <c r="J122" s="48"/>
    </row>
    <row r="123" spans="1:10" s="38" customFormat="1" ht="12.75">
      <c r="A123" s="78"/>
      <c r="B123" s="74">
        <v>10</v>
      </c>
      <c r="C123" s="74">
        <v>6</v>
      </c>
      <c r="D123" s="75">
        <v>114</v>
      </c>
      <c r="E123" s="74" t="s">
        <v>2</v>
      </c>
      <c r="F123" s="82">
        <v>140</v>
      </c>
      <c r="G123" s="82">
        <v>50</v>
      </c>
      <c r="H123" s="83">
        <v>1.949</v>
      </c>
      <c r="I123" s="84">
        <f>(F123+G123)*H123</f>
        <v>370.31</v>
      </c>
      <c r="J123" s="48"/>
    </row>
    <row r="124" spans="1:10" s="38" customFormat="1" ht="12.75">
      <c r="A124" s="78"/>
      <c r="B124" s="74"/>
      <c r="C124" s="74"/>
      <c r="D124" s="71"/>
      <c r="E124" s="74"/>
      <c r="F124" s="74"/>
      <c r="G124" s="74"/>
      <c r="H124" s="74"/>
      <c r="I124" s="49"/>
      <c r="J124" s="48"/>
    </row>
    <row r="125" spans="1:10" s="38" customFormat="1" ht="12.75">
      <c r="A125" s="79"/>
      <c r="B125" s="10">
        <v>12</v>
      </c>
      <c r="C125" s="10">
        <v>3</v>
      </c>
      <c r="D125" s="6">
        <v>116</v>
      </c>
      <c r="E125" s="6" t="s">
        <v>2</v>
      </c>
      <c r="F125" s="7">
        <v>140</v>
      </c>
      <c r="G125" s="7">
        <v>60</v>
      </c>
      <c r="H125" s="11">
        <v>0.915</v>
      </c>
      <c r="I125" s="12">
        <f>(F125+G125)*H125</f>
        <v>183</v>
      </c>
      <c r="J125" s="49"/>
    </row>
    <row r="126" spans="1:10" s="38" customFormat="1" ht="12.75">
      <c r="A126" s="77">
        <v>21</v>
      </c>
      <c r="B126" s="41">
        <v>14</v>
      </c>
      <c r="C126" s="41">
        <v>3</v>
      </c>
      <c r="D126" s="41">
        <v>118</v>
      </c>
      <c r="E126" s="41" t="s">
        <v>2</v>
      </c>
      <c r="F126" s="42">
        <v>140</v>
      </c>
      <c r="G126" s="42">
        <v>0</v>
      </c>
      <c r="H126" s="28">
        <v>1.409</v>
      </c>
      <c r="I126" s="43">
        <f t="shared" si="3"/>
        <v>197.26</v>
      </c>
      <c r="J126" s="130">
        <f>I126+I127+I129+I131</f>
        <v>534.913</v>
      </c>
    </row>
    <row r="127" spans="1:10" s="38" customFormat="1" ht="12.75">
      <c r="A127" s="78"/>
      <c r="B127" s="67">
        <v>20</v>
      </c>
      <c r="C127" s="10">
        <v>3</v>
      </c>
      <c r="D127" s="10">
        <v>131</v>
      </c>
      <c r="E127" s="67" t="s">
        <v>2</v>
      </c>
      <c r="F127" s="50">
        <v>140</v>
      </c>
      <c r="G127" s="50">
        <v>10</v>
      </c>
      <c r="H127" s="53">
        <v>0.6649</v>
      </c>
      <c r="I127" s="56">
        <f t="shared" si="3"/>
        <v>99.73500000000001</v>
      </c>
      <c r="J127" s="66"/>
    </row>
    <row r="128" spans="1:10" s="38" customFormat="1" ht="12.75">
      <c r="A128" s="78"/>
      <c r="B128" s="69"/>
      <c r="C128" s="10">
        <v>3</v>
      </c>
      <c r="D128" s="10">
        <v>143</v>
      </c>
      <c r="E128" s="69"/>
      <c r="F128" s="69"/>
      <c r="G128" s="69"/>
      <c r="H128" s="69"/>
      <c r="I128" s="89"/>
      <c r="J128" s="60"/>
    </row>
    <row r="129" spans="1:10" s="38" customFormat="1" ht="12.75">
      <c r="A129" s="78"/>
      <c r="B129" s="67">
        <v>21</v>
      </c>
      <c r="C129" s="10">
        <v>3</v>
      </c>
      <c r="D129" s="10">
        <v>130</v>
      </c>
      <c r="E129" s="67" t="s">
        <v>2</v>
      </c>
      <c r="F129" s="50">
        <v>140</v>
      </c>
      <c r="G129" s="50">
        <v>20</v>
      </c>
      <c r="H129" s="53">
        <v>0.6763</v>
      </c>
      <c r="I129" s="56">
        <f>(F129+G129)*H129</f>
        <v>108.208</v>
      </c>
      <c r="J129" s="60"/>
    </row>
    <row r="130" spans="1:10" s="38" customFormat="1" ht="12.75">
      <c r="A130" s="78"/>
      <c r="B130" s="69"/>
      <c r="C130" s="10">
        <v>3</v>
      </c>
      <c r="D130" s="10">
        <v>142</v>
      </c>
      <c r="E130" s="69"/>
      <c r="F130" s="69"/>
      <c r="G130" s="69"/>
      <c r="H130" s="69"/>
      <c r="I130" s="89"/>
      <c r="J130" s="60"/>
    </row>
    <row r="131" spans="1:10" s="38" customFormat="1" ht="12.75">
      <c r="A131" s="78"/>
      <c r="B131" s="10">
        <v>34</v>
      </c>
      <c r="C131" s="10">
        <v>7</v>
      </c>
      <c r="D131" s="10">
        <v>33</v>
      </c>
      <c r="E131" s="10" t="s">
        <v>2</v>
      </c>
      <c r="F131" s="35">
        <v>140</v>
      </c>
      <c r="G131" s="35">
        <v>30</v>
      </c>
      <c r="H131" s="11">
        <v>0.763</v>
      </c>
      <c r="I131" s="36">
        <f>(F131+G131)*H131</f>
        <v>129.71</v>
      </c>
      <c r="J131" s="60"/>
    </row>
    <row r="132" spans="1:10" s="38" customFormat="1" ht="12.75">
      <c r="A132" s="80"/>
      <c r="B132" s="67">
        <v>29</v>
      </c>
      <c r="C132" s="67">
        <v>6</v>
      </c>
      <c r="D132" s="10">
        <v>38</v>
      </c>
      <c r="E132" s="67" t="s">
        <v>2</v>
      </c>
      <c r="F132" s="50">
        <v>140</v>
      </c>
      <c r="G132" s="50">
        <v>40</v>
      </c>
      <c r="H132" s="53">
        <v>0.871</v>
      </c>
      <c r="I132" s="56">
        <f>(F132+G132)*H132</f>
        <v>156.78</v>
      </c>
      <c r="J132" s="72">
        <f>I132</f>
        <v>156.78</v>
      </c>
    </row>
    <row r="133" spans="1:10" s="38" customFormat="1" ht="12.75">
      <c r="A133" s="81"/>
      <c r="B133" s="69"/>
      <c r="C133" s="69"/>
      <c r="D133" s="10">
        <v>39</v>
      </c>
      <c r="E133" s="69"/>
      <c r="F133" s="52"/>
      <c r="G133" s="52"/>
      <c r="H133" s="55"/>
      <c r="I133" s="58"/>
      <c r="J133" s="73"/>
    </row>
    <row r="134" spans="1:10" s="38" customFormat="1" ht="12.75">
      <c r="A134" s="62">
        <v>22</v>
      </c>
      <c r="B134" s="41">
        <v>25</v>
      </c>
      <c r="C134" s="41">
        <v>19</v>
      </c>
      <c r="D134" s="10">
        <v>168</v>
      </c>
      <c r="E134" s="6" t="s">
        <v>2</v>
      </c>
      <c r="F134" s="42"/>
      <c r="G134" s="42"/>
      <c r="H134" s="28">
        <v>0.9536</v>
      </c>
      <c r="I134" s="44">
        <v>95</v>
      </c>
      <c r="J134" s="45">
        <v>95</v>
      </c>
    </row>
    <row r="135" spans="1:10" s="38" customFormat="1" ht="12.75">
      <c r="A135" s="63"/>
      <c r="B135" s="17">
        <v>24</v>
      </c>
      <c r="C135" s="6">
        <v>19</v>
      </c>
      <c r="D135" s="6">
        <v>167</v>
      </c>
      <c r="E135" s="17" t="s">
        <v>2</v>
      </c>
      <c r="F135" s="18">
        <v>140</v>
      </c>
      <c r="G135" s="18">
        <v>10</v>
      </c>
      <c r="H135" s="19">
        <v>0.7428</v>
      </c>
      <c r="I135" s="20">
        <f>(F135+G135)*H135</f>
        <v>111.42</v>
      </c>
      <c r="J135" s="47">
        <f>I135+I136</f>
        <v>239.324</v>
      </c>
    </row>
    <row r="136" spans="1:10" s="38" customFormat="1" ht="12.75">
      <c r="A136" s="64"/>
      <c r="B136" s="6">
        <v>26</v>
      </c>
      <c r="C136" s="6">
        <v>19</v>
      </c>
      <c r="D136" s="6">
        <v>169</v>
      </c>
      <c r="E136" s="6" t="s">
        <v>2</v>
      </c>
      <c r="F136" s="7">
        <v>140</v>
      </c>
      <c r="G136" s="7">
        <v>20</v>
      </c>
      <c r="H136" s="11">
        <v>0.7994</v>
      </c>
      <c r="I136" s="15">
        <f>(F136+G136)*H136</f>
        <v>127.904</v>
      </c>
      <c r="J136" s="48"/>
    </row>
    <row r="137" spans="1:10" s="38" customFormat="1" ht="12.75">
      <c r="A137" s="16">
        <v>23</v>
      </c>
      <c r="B137" s="41">
        <v>94</v>
      </c>
      <c r="C137" s="41">
        <v>19</v>
      </c>
      <c r="D137" s="10">
        <v>134</v>
      </c>
      <c r="E137" s="10" t="s">
        <v>6</v>
      </c>
      <c r="F137" s="42">
        <v>100</v>
      </c>
      <c r="G137" s="42">
        <v>0</v>
      </c>
      <c r="H137" s="28">
        <v>0.48</v>
      </c>
      <c r="I137" s="44">
        <v>48</v>
      </c>
      <c r="J137" s="45">
        <v>48</v>
      </c>
    </row>
    <row r="138" spans="1:10" s="38" customFormat="1" ht="12.75">
      <c r="A138" s="62">
        <v>24</v>
      </c>
      <c r="B138" s="6">
        <v>31</v>
      </c>
      <c r="C138" s="6">
        <v>19</v>
      </c>
      <c r="D138" s="6">
        <v>200</v>
      </c>
      <c r="E138" s="6" t="s">
        <v>2</v>
      </c>
      <c r="F138" s="7">
        <v>140</v>
      </c>
      <c r="G138" s="7">
        <v>0</v>
      </c>
      <c r="H138" s="11">
        <v>1.1159</v>
      </c>
      <c r="I138" s="12">
        <f aca="true" t="shared" si="4" ref="I138:I146">(F138+G138)*H138</f>
        <v>156.226</v>
      </c>
      <c r="J138" s="60">
        <f>I138+I139+I140+I141</f>
        <v>444.10599999999994</v>
      </c>
    </row>
    <row r="139" spans="1:10" s="38" customFormat="1" ht="12.75">
      <c r="A139" s="63"/>
      <c r="B139" s="6">
        <v>69</v>
      </c>
      <c r="C139" s="6">
        <v>19</v>
      </c>
      <c r="D139" s="6">
        <v>98</v>
      </c>
      <c r="E139" s="6" t="s">
        <v>6</v>
      </c>
      <c r="F139" s="7">
        <v>180</v>
      </c>
      <c r="G139" s="7">
        <v>0</v>
      </c>
      <c r="H139" s="11">
        <v>0.7175</v>
      </c>
      <c r="I139" s="12">
        <f t="shared" si="4"/>
        <v>129.15</v>
      </c>
      <c r="J139" s="61"/>
    </row>
    <row r="140" spans="1:10" s="38" customFormat="1" ht="12.75">
      <c r="A140" s="63"/>
      <c r="B140" s="6">
        <v>92</v>
      </c>
      <c r="C140" s="6">
        <v>19</v>
      </c>
      <c r="D140" s="6">
        <v>115</v>
      </c>
      <c r="E140" s="6" t="s">
        <v>6</v>
      </c>
      <c r="F140" s="7">
        <v>180</v>
      </c>
      <c r="G140" s="7">
        <v>10</v>
      </c>
      <c r="H140" s="11">
        <v>0.187</v>
      </c>
      <c r="I140" s="12">
        <f t="shared" si="4"/>
        <v>35.53</v>
      </c>
      <c r="J140" s="61"/>
    </row>
    <row r="141" spans="1:10" s="38" customFormat="1" ht="12.75">
      <c r="A141" s="64"/>
      <c r="B141" s="6">
        <v>93</v>
      </c>
      <c r="C141" s="6">
        <v>19</v>
      </c>
      <c r="D141" s="27">
        <v>114</v>
      </c>
      <c r="E141" s="6" t="s">
        <v>6</v>
      </c>
      <c r="F141" s="7">
        <v>180</v>
      </c>
      <c r="G141" s="7">
        <v>20</v>
      </c>
      <c r="H141" s="46">
        <v>0.616</v>
      </c>
      <c r="I141" s="15">
        <f t="shared" si="4"/>
        <v>123.2</v>
      </c>
      <c r="J141" s="61"/>
    </row>
    <row r="142" spans="1:10" s="38" customFormat="1" ht="12.75">
      <c r="A142" s="65">
        <v>25</v>
      </c>
      <c r="B142" s="10">
        <v>10</v>
      </c>
      <c r="C142" s="10">
        <v>19</v>
      </c>
      <c r="D142" s="10">
        <v>157</v>
      </c>
      <c r="E142" s="10" t="s">
        <v>2</v>
      </c>
      <c r="F142" s="35">
        <v>140</v>
      </c>
      <c r="G142" s="35">
        <v>0</v>
      </c>
      <c r="H142" s="11">
        <v>0.8025</v>
      </c>
      <c r="I142" s="36">
        <f t="shared" si="4"/>
        <v>112.35</v>
      </c>
      <c r="J142" s="66">
        <f>I142+I143+I144</f>
        <v>340.202</v>
      </c>
    </row>
    <row r="143" spans="1:10" s="38" customFormat="1" ht="12.75">
      <c r="A143" s="65"/>
      <c r="B143" s="10">
        <v>11</v>
      </c>
      <c r="C143" s="10">
        <v>19</v>
      </c>
      <c r="D143" s="10">
        <v>163</v>
      </c>
      <c r="E143" s="10" t="s">
        <v>2</v>
      </c>
      <c r="F143" s="35">
        <v>140</v>
      </c>
      <c r="G143" s="35">
        <v>10</v>
      </c>
      <c r="H143" s="11">
        <v>0.994</v>
      </c>
      <c r="I143" s="36">
        <f t="shared" si="4"/>
        <v>149.1</v>
      </c>
      <c r="J143" s="60"/>
    </row>
    <row r="144" spans="1:10" s="38" customFormat="1" ht="12.75">
      <c r="A144" s="65"/>
      <c r="B144" s="10">
        <v>13</v>
      </c>
      <c r="C144" s="10">
        <v>19</v>
      </c>
      <c r="D144" s="10">
        <v>165</v>
      </c>
      <c r="E144" s="10" t="s">
        <v>2</v>
      </c>
      <c r="F144" s="35">
        <v>140</v>
      </c>
      <c r="G144" s="35">
        <v>20</v>
      </c>
      <c r="H144" s="11">
        <v>0.4922</v>
      </c>
      <c r="I144" s="36">
        <f t="shared" si="4"/>
        <v>78.75200000000001</v>
      </c>
      <c r="J144" s="60"/>
    </row>
    <row r="145" spans="1:10" s="38" customFormat="1" ht="12.75">
      <c r="A145" s="65">
        <v>26</v>
      </c>
      <c r="B145" s="10">
        <v>4</v>
      </c>
      <c r="C145" s="10">
        <v>6</v>
      </c>
      <c r="D145" s="10">
        <v>26</v>
      </c>
      <c r="E145" s="10" t="s">
        <v>2</v>
      </c>
      <c r="F145" s="35">
        <v>140</v>
      </c>
      <c r="G145" s="35">
        <v>0</v>
      </c>
      <c r="H145" s="11">
        <v>1.0515</v>
      </c>
      <c r="I145" s="36">
        <f t="shared" si="4"/>
        <v>147.21</v>
      </c>
      <c r="J145" s="66">
        <f>I145+I146</f>
        <v>321.885</v>
      </c>
    </row>
    <row r="146" spans="1:10" s="38" customFormat="1" ht="12.75">
      <c r="A146" s="65"/>
      <c r="B146" s="67">
        <v>5</v>
      </c>
      <c r="C146" s="67">
        <v>6</v>
      </c>
      <c r="D146" s="10">
        <v>21</v>
      </c>
      <c r="E146" s="67" t="s">
        <v>2</v>
      </c>
      <c r="F146" s="50">
        <v>140</v>
      </c>
      <c r="G146" s="50">
        <v>10</v>
      </c>
      <c r="H146" s="53">
        <v>1.1645</v>
      </c>
      <c r="I146" s="56">
        <f t="shared" si="4"/>
        <v>174.675</v>
      </c>
      <c r="J146" s="60"/>
    </row>
    <row r="147" spans="1:10" s="38" customFormat="1" ht="12.75">
      <c r="A147" s="65"/>
      <c r="B147" s="68"/>
      <c r="C147" s="70"/>
      <c r="D147" s="10">
        <v>27</v>
      </c>
      <c r="E147" s="68"/>
      <c r="F147" s="51"/>
      <c r="G147" s="51"/>
      <c r="H147" s="54"/>
      <c r="I147" s="57"/>
      <c r="J147" s="60"/>
    </row>
    <row r="148" spans="1:10" s="38" customFormat="1" ht="12.75">
      <c r="A148" s="65"/>
      <c r="B148" s="69"/>
      <c r="C148" s="71"/>
      <c r="D148" s="10">
        <v>33</v>
      </c>
      <c r="E148" s="69"/>
      <c r="F148" s="52"/>
      <c r="G148" s="52"/>
      <c r="H148" s="55"/>
      <c r="I148" s="58"/>
      <c r="J148" s="60"/>
    </row>
    <row r="149" spans="1:10" s="38" customFormat="1" ht="12.75">
      <c r="A149" s="59">
        <v>27</v>
      </c>
      <c r="B149" s="6">
        <v>22</v>
      </c>
      <c r="C149" s="6">
        <v>19</v>
      </c>
      <c r="D149" s="6">
        <v>158</v>
      </c>
      <c r="E149" s="6" t="s">
        <v>2</v>
      </c>
      <c r="F149" s="7">
        <v>140</v>
      </c>
      <c r="G149" s="7">
        <v>0</v>
      </c>
      <c r="H149" s="11">
        <v>2.0585</v>
      </c>
      <c r="I149" s="12">
        <f aca="true" t="shared" si="5" ref="I149:I155">(F149+G149)*H149</f>
        <v>288.19</v>
      </c>
      <c r="J149" s="47">
        <f>I149+I154+I155+I150+I151+I152+I153</f>
        <v>1184.415</v>
      </c>
    </row>
    <row r="150" spans="1:10" ht="12.75">
      <c r="A150" s="49"/>
      <c r="B150" s="6">
        <v>76</v>
      </c>
      <c r="C150" s="6">
        <v>19</v>
      </c>
      <c r="D150" s="6">
        <v>105</v>
      </c>
      <c r="E150" s="6" t="s">
        <v>6</v>
      </c>
      <c r="F150" s="7">
        <v>180</v>
      </c>
      <c r="G150" s="7">
        <v>0</v>
      </c>
      <c r="H150" s="11">
        <v>0.7705</v>
      </c>
      <c r="I150" s="12">
        <f t="shared" si="5"/>
        <v>138.69</v>
      </c>
      <c r="J150" s="48"/>
    </row>
    <row r="151" spans="1:10" ht="12.75">
      <c r="A151" s="49"/>
      <c r="B151" s="6">
        <v>77</v>
      </c>
      <c r="C151" s="6">
        <v>19</v>
      </c>
      <c r="D151" s="6">
        <v>106</v>
      </c>
      <c r="E151" s="6" t="s">
        <v>6</v>
      </c>
      <c r="F151" s="7">
        <v>180</v>
      </c>
      <c r="G151" s="7">
        <v>10</v>
      </c>
      <c r="H151" s="11">
        <v>0.692</v>
      </c>
      <c r="I151" s="12">
        <f t="shared" si="5"/>
        <v>131.48</v>
      </c>
      <c r="J151" s="48"/>
    </row>
    <row r="152" spans="1:10" ht="12.75">
      <c r="A152" s="49"/>
      <c r="B152" s="6">
        <v>78</v>
      </c>
      <c r="C152" s="6">
        <v>19</v>
      </c>
      <c r="D152" s="6">
        <v>107</v>
      </c>
      <c r="E152" s="6" t="s">
        <v>6</v>
      </c>
      <c r="F152" s="7">
        <v>180</v>
      </c>
      <c r="G152" s="7">
        <v>20</v>
      </c>
      <c r="H152" s="11">
        <v>0.8305</v>
      </c>
      <c r="I152" s="12">
        <f t="shared" si="5"/>
        <v>166.1</v>
      </c>
      <c r="J152" s="48"/>
    </row>
    <row r="153" spans="1:10" ht="12.75">
      <c r="A153" s="49"/>
      <c r="B153" s="6">
        <v>79</v>
      </c>
      <c r="C153" s="6">
        <v>19</v>
      </c>
      <c r="D153" s="6">
        <v>108</v>
      </c>
      <c r="E153" s="6" t="s">
        <v>6</v>
      </c>
      <c r="F153" s="7">
        <v>180</v>
      </c>
      <c r="G153" s="7">
        <v>30</v>
      </c>
      <c r="H153" s="11">
        <v>0.653</v>
      </c>
      <c r="I153" s="12">
        <f t="shared" si="5"/>
        <v>137.13</v>
      </c>
      <c r="J153" s="48"/>
    </row>
    <row r="154" spans="1:10" ht="12.75">
      <c r="A154" s="49"/>
      <c r="B154" s="6">
        <v>80</v>
      </c>
      <c r="C154" s="6">
        <v>19</v>
      </c>
      <c r="D154" s="6">
        <v>109</v>
      </c>
      <c r="E154" s="6" t="s">
        <v>6</v>
      </c>
      <c r="F154" s="7">
        <v>180</v>
      </c>
      <c r="G154" s="7">
        <v>40</v>
      </c>
      <c r="H154" s="11">
        <v>0.711</v>
      </c>
      <c r="I154" s="12">
        <f t="shared" si="5"/>
        <v>156.42</v>
      </c>
      <c r="J154" s="49"/>
    </row>
    <row r="155" spans="1:10" ht="12.75">
      <c r="A155" s="49"/>
      <c r="B155" s="6">
        <v>81</v>
      </c>
      <c r="C155" s="6">
        <v>19</v>
      </c>
      <c r="D155" s="6">
        <v>110</v>
      </c>
      <c r="E155" s="6" t="s">
        <v>6</v>
      </c>
      <c r="F155" s="7">
        <v>180</v>
      </c>
      <c r="G155" s="7">
        <v>50</v>
      </c>
      <c r="H155" s="11">
        <v>0.7235</v>
      </c>
      <c r="I155" s="12">
        <f t="shared" si="5"/>
        <v>166.405</v>
      </c>
      <c r="J155" s="49"/>
    </row>
    <row r="156" spans="6:10" ht="12.75">
      <c r="F156" s="1"/>
      <c r="G156" s="1"/>
      <c r="H156" s="3"/>
      <c r="I156" s="2"/>
      <c r="J156" s="2"/>
    </row>
    <row r="157" spans="6:10" ht="12.75">
      <c r="F157" s="1"/>
      <c r="G157" s="1"/>
      <c r="H157" s="3"/>
      <c r="I157" s="26"/>
      <c r="J157" s="2"/>
    </row>
    <row r="158" spans="6:10" ht="12.75">
      <c r="F158" s="1"/>
      <c r="G158" s="1"/>
      <c r="H158" s="3"/>
      <c r="I158" s="2"/>
      <c r="J158" s="2"/>
    </row>
    <row r="159" spans="6:10" ht="12.75">
      <c r="F159" s="1"/>
      <c r="G159" s="1"/>
      <c r="H159" s="3"/>
      <c r="I159" s="2"/>
      <c r="J159" s="2"/>
    </row>
    <row r="160" spans="6:10" ht="12.75">
      <c r="F160" s="1"/>
      <c r="G160" s="1"/>
      <c r="H160" s="3"/>
      <c r="I160" s="2"/>
      <c r="J160" s="2"/>
    </row>
    <row r="161" spans="6:10" ht="12.75">
      <c r="F161" s="1"/>
      <c r="G161" s="1"/>
      <c r="H161" s="3"/>
      <c r="I161" s="2"/>
      <c r="J161" s="2"/>
    </row>
    <row r="162" spans="6:10" ht="12.75">
      <c r="F162" s="1"/>
      <c r="G162" s="1"/>
      <c r="H162" s="3"/>
      <c r="I162" s="2"/>
      <c r="J162" s="2"/>
    </row>
    <row r="163" spans="6:10" ht="12.75">
      <c r="F163" s="1"/>
      <c r="G163" s="1"/>
      <c r="H163" s="3"/>
      <c r="I163" s="2"/>
      <c r="J163" s="2"/>
    </row>
    <row r="164" spans="6:10" ht="12.75">
      <c r="F164" s="1"/>
      <c r="G164" s="1"/>
      <c r="H164" s="3"/>
      <c r="I164" s="2"/>
      <c r="J164" s="2"/>
    </row>
    <row r="165" spans="6:10" ht="12.75">
      <c r="F165" s="1"/>
      <c r="G165" s="1"/>
      <c r="H165" s="3"/>
      <c r="I165" s="2"/>
      <c r="J165" s="2"/>
    </row>
    <row r="166" spans="6:10" ht="12.75">
      <c r="F166" s="1"/>
      <c r="G166" s="1"/>
      <c r="H166" s="3"/>
      <c r="I166" s="2"/>
      <c r="J166" s="2"/>
    </row>
    <row r="167" spans="6:10" ht="12.75">
      <c r="F167" s="1"/>
      <c r="G167" s="1"/>
      <c r="H167" s="3"/>
      <c r="I167" s="2"/>
      <c r="J167" s="2"/>
    </row>
    <row r="168" spans="6:10" ht="12.75">
      <c r="F168" s="1"/>
      <c r="G168" s="1"/>
      <c r="H168" s="3"/>
      <c r="I168" s="2"/>
      <c r="J168" s="2"/>
    </row>
    <row r="169" spans="6:10" ht="12.75">
      <c r="F169" s="1"/>
      <c r="G169" s="1"/>
      <c r="H169" s="3"/>
      <c r="I169" s="2"/>
      <c r="J169" s="2"/>
    </row>
    <row r="170" spans="6:10" ht="12.75">
      <c r="F170" s="1"/>
      <c r="G170" s="1"/>
      <c r="H170" s="3"/>
      <c r="I170" s="2"/>
      <c r="J170" s="2"/>
    </row>
    <row r="171" spans="6:10" ht="12.75">
      <c r="F171" s="1"/>
      <c r="G171" s="1"/>
      <c r="H171" s="3"/>
      <c r="I171" s="2"/>
      <c r="J171" s="2"/>
    </row>
    <row r="172" spans="6:10" ht="12.75">
      <c r="F172" s="1"/>
      <c r="G172" s="1"/>
      <c r="H172" s="3"/>
      <c r="I172" s="2"/>
      <c r="J172" s="2"/>
    </row>
    <row r="173" spans="6:10" ht="12.75">
      <c r="F173" s="1"/>
      <c r="G173" s="1"/>
      <c r="H173" s="3"/>
      <c r="I173" s="2"/>
      <c r="J173" s="2"/>
    </row>
    <row r="174" spans="6:10" ht="12.75">
      <c r="F174" s="1"/>
      <c r="G174" s="1"/>
      <c r="H174" s="3"/>
      <c r="I174" s="2"/>
      <c r="J174" s="2"/>
    </row>
    <row r="175" spans="6:10" ht="12.75">
      <c r="F175" s="1"/>
      <c r="G175" s="1"/>
      <c r="H175" s="3"/>
      <c r="I175" s="2"/>
      <c r="J175" s="2"/>
    </row>
    <row r="176" spans="6:10" ht="12.75">
      <c r="F176" s="1"/>
      <c r="G176" s="1"/>
      <c r="H176" s="3"/>
      <c r="I176" s="2"/>
      <c r="J176" s="2"/>
    </row>
    <row r="177" spans="6:10" ht="12.75">
      <c r="F177" s="1"/>
      <c r="G177" s="1"/>
      <c r="H177" s="3"/>
      <c r="I177" s="2"/>
      <c r="J177" s="2"/>
    </row>
    <row r="178" spans="6:10" ht="12.75">
      <c r="F178" s="1"/>
      <c r="G178" s="1"/>
      <c r="H178" s="3"/>
      <c r="I178" s="2"/>
      <c r="J178" s="2"/>
    </row>
    <row r="179" spans="6:10" ht="12.75">
      <c r="F179" s="1"/>
      <c r="G179" s="1"/>
      <c r="H179" s="3"/>
      <c r="I179" s="2"/>
      <c r="J179" s="2"/>
    </row>
    <row r="180" spans="6:10" ht="12.75">
      <c r="F180" s="1"/>
      <c r="G180" s="1"/>
      <c r="H180" s="3"/>
      <c r="I180" s="2"/>
      <c r="J180" s="2"/>
    </row>
    <row r="181" spans="6:10" ht="12.75">
      <c r="F181" s="1"/>
      <c r="G181" s="1"/>
      <c r="H181" s="3"/>
      <c r="I181" s="2"/>
      <c r="J181" s="2"/>
    </row>
    <row r="182" spans="6:10" ht="12.75">
      <c r="F182" s="1"/>
      <c r="G182" s="1"/>
      <c r="H182" s="3"/>
      <c r="I182" s="2"/>
      <c r="J182" s="2"/>
    </row>
    <row r="183" spans="6:10" ht="12.75">
      <c r="F183" s="1"/>
      <c r="G183" s="1"/>
      <c r="H183" s="3"/>
      <c r="I183" s="2"/>
      <c r="J183" s="2"/>
    </row>
    <row r="184" spans="6:10" ht="12.75">
      <c r="F184" s="1"/>
      <c r="G184" s="1"/>
      <c r="H184" s="3"/>
      <c r="I184" s="2"/>
      <c r="J184" s="2"/>
    </row>
    <row r="185" spans="7:9" ht="12.75">
      <c r="G185" s="1"/>
      <c r="H185" s="3"/>
      <c r="I185" s="2"/>
    </row>
    <row r="186" spans="7:9" ht="12.75">
      <c r="G186" s="1"/>
      <c r="H186" s="3"/>
      <c r="I186" s="2"/>
    </row>
    <row r="187" spans="7:8" ht="12.75">
      <c r="G187" s="1"/>
      <c r="H187" s="3"/>
    </row>
    <row r="188" spans="7:8" ht="12.75">
      <c r="G188" s="1"/>
      <c r="H188" s="3"/>
    </row>
    <row r="189" spans="7:8" ht="12.75">
      <c r="G189" s="1"/>
      <c r="H189" s="3"/>
    </row>
    <row r="190" spans="7:8" ht="12.75">
      <c r="G190" s="1"/>
      <c r="H190" s="3"/>
    </row>
    <row r="191" spans="7:8" ht="12.75">
      <c r="G191" s="1"/>
      <c r="H191" s="3"/>
    </row>
    <row r="192" spans="7:8" ht="12.75">
      <c r="G192" s="1"/>
      <c r="H192" s="3"/>
    </row>
    <row r="193" spans="7:8" ht="12.75">
      <c r="G193" s="1"/>
      <c r="H193" s="3"/>
    </row>
    <row r="194" spans="7:8" ht="12.75">
      <c r="G194" s="1"/>
      <c r="H194" s="3"/>
    </row>
    <row r="195" spans="7:8" ht="12.75">
      <c r="G195" s="1"/>
      <c r="H195" s="3"/>
    </row>
    <row r="196" spans="7:8" ht="12.75">
      <c r="G196" s="1"/>
      <c r="H196" s="3"/>
    </row>
    <row r="197" spans="7:8" ht="12.75">
      <c r="G197" s="1"/>
      <c r="H197" s="3"/>
    </row>
    <row r="198" spans="7:8" ht="12.75">
      <c r="G198" s="1"/>
      <c r="H198" s="3"/>
    </row>
    <row r="199" spans="7:8" ht="12.75">
      <c r="G199" s="1"/>
      <c r="H199" s="3"/>
    </row>
    <row r="200" spans="7:8" ht="12.75">
      <c r="G200" s="1"/>
      <c r="H200" s="3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</sheetData>
  <sheetProtection/>
  <mergeCells count="193">
    <mergeCell ref="B127:B128"/>
    <mergeCell ref="B129:B130"/>
    <mergeCell ref="E127:E128"/>
    <mergeCell ref="E129:E130"/>
    <mergeCell ref="H129:H130"/>
    <mergeCell ref="I127:I128"/>
    <mergeCell ref="I129:I130"/>
    <mergeCell ref="A64:A70"/>
    <mergeCell ref="A71:A88"/>
    <mergeCell ref="B91:B92"/>
    <mergeCell ref="A89:A94"/>
    <mergeCell ref="B83:B88"/>
    <mergeCell ref="B75:B80"/>
    <mergeCell ref="B81:B82"/>
    <mergeCell ref="J105:J111"/>
    <mergeCell ref="J64:J68"/>
    <mergeCell ref="E96:E97"/>
    <mergeCell ref="F96:F97"/>
    <mergeCell ref="G96:G97"/>
    <mergeCell ref="H96:H97"/>
    <mergeCell ref="B57:B58"/>
    <mergeCell ref="C57:C58"/>
    <mergeCell ref="G57:G58"/>
    <mergeCell ref="H57:H58"/>
    <mergeCell ref="E57:E58"/>
    <mergeCell ref="F57:F58"/>
    <mergeCell ref="H35:H37"/>
    <mergeCell ref="I35:I37"/>
    <mergeCell ref="B38:B39"/>
    <mergeCell ref="C38:C39"/>
    <mergeCell ref="E38:E39"/>
    <mergeCell ref="F38:F39"/>
    <mergeCell ref="G38:G39"/>
    <mergeCell ref="H38:H39"/>
    <mergeCell ref="B31:B32"/>
    <mergeCell ref="E33:E34"/>
    <mergeCell ref="F33:F34"/>
    <mergeCell ref="C31:C32"/>
    <mergeCell ref="B33:B34"/>
    <mergeCell ref="I38:I39"/>
    <mergeCell ref="G33:G34"/>
    <mergeCell ref="H33:H34"/>
    <mergeCell ref="I33:I34"/>
    <mergeCell ref="G35:G37"/>
    <mergeCell ref="I28:I29"/>
    <mergeCell ref="E31:E32"/>
    <mergeCell ref="I19:I20"/>
    <mergeCell ref="J19:J27"/>
    <mergeCell ref="J47:J51"/>
    <mergeCell ref="J3:J4"/>
    <mergeCell ref="J31:J39"/>
    <mergeCell ref="J45:J46"/>
    <mergeCell ref="J16:J18"/>
    <mergeCell ref="G48:G49"/>
    <mergeCell ref="E19:E20"/>
    <mergeCell ref="F19:F20"/>
    <mergeCell ref="G19:G20"/>
    <mergeCell ref="H19:H20"/>
    <mergeCell ref="B28:B29"/>
    <mergeCell ref="A28:A30"/>
    <mergeCell ref="F28:F29"/>
    <mergeCell ref="G28:G29"/>
    <mergeCell ref="H28:H29"/>
    <mergeCell ref="J12:J15"/>
    <mergeCell ref="G31:G32"/>
    <mergeCell ref="H31:H32"/>
    <mergeCell ref="I31:I32"/>
    <mergeCell ref="F31:F32"/>
    <mergeCell ref="G23:G24"/>
    <mergeCell ref="H23:H24"/>
    <mergeCell ref="I23:I24"/>
    <mergeCell ref="I21:I22"/>
    <mergeCell ref="J28:J30"/>
    <mergeCell ref="A96:A99"/>
    <mergeCell ref="A112:A116"/>
    <mergeCell ref="A105:A111"/>
    <mergeCell ref="B96:B97"/>
    <mergeCell ref="C96:C97"/>
    <mergeCell ref="A12:A18"/>
    <mergeCell ref="C19:C20"/>
    <mergeCell ref="B19:B20"/>
    <mergeCell ref="C35:C37"/>
    <mergeCell ref="B35:B37"/>
    <mergeCell ref="C50:C51"/>
    <mergeCell ref="B50:B51"/>
    <mergeCell ref="E50:E51"/>
    <mergeCell ref="F50:F51"/>
    <mergeCell ref="G50:G51"/>
    <mergeCell ref="H50:H51"/>
    <mergeCell ref="J112:J116"/>
    <mergeCell ref="I96:I97"/>
    <mergeCell ref="J96:J99"/>
    <mergeCell ref="J41:J43"/>
    <mergeCell ref="I48:I49"/>
    <mergeCell ref="I50:I51"/>
    <mergeCell ref="I57:I58"/>
    <mergeCell ref="J54:J58"/>
    <mergeCell ref="J69:J70"/>
    <mergeCell ref="I71:I88"/>
    <mergeCell ref="A1:J1"/>
    <mergeCell ref="J7:J9"/>
    <mergeCell ref="A3:A9"/>
    <mergeCell ref="A19:A27"/>
    <mergeCell ref="E21:E22"/>
    <mergeCell ref="E23:E24"/>
    <mergeCell ref="F23:F24"/>
    <mergeCell ref="F21:F22"/>
    <mergeCell ref="C23:C24"/>
    <mergeCell ref="B23:B24"/>
    <mergeCell ref="H21:H22"/>
    <mergeCell ref="G21:G22"/>
    <mergeCell ref="C48:C49"/>
    <mergeCell ref="B48:B49"/>
    <mergeCell ref="E48:E49"/>
    <mergeCell ref="F48:F49"/>
    <mergeCell ref="H48:H49"/>
    <mergeCell ref="E35:E37"/>
    <mergeCell ref="F35:F37"/>
    <mergeCell ref="C33:C34"/>
    <mergeCell ref="A31:A40"/>
    <mergeCell ref="A41:A44"/>
    <mergeCell ref="J52:J53"/>
    <mergeCell ref="A45:A53"/>
    <mergeCell ref="A54:A60"/>
    <mergeCell ref="C81:C82"/>
    <mergeCell ref="C75:C80"/>
    <mergeCell ref="E71:E88"/>
    <mergeCell ref="J71:J88"/>
    <mergeCell ref="F71:G88"/>
    <mergeCell ref="J59:J60"/>
    <mergeCell ref="H71:H88"/>
    <mergeCell ref="C91:C92"/>
    <mergeCell ref="E91:E92"/>
    <mergeCell ref="F91:F92"/>
    <mergeCell ref="G91:G92"/>
    <mergeCell ref="H91:H92"/>
    <mergeCell ref="I91:I92"/>
    <mergeCell ref="J90:J94"/>
    <mergeCell ref="C83:C88"/>
    <mergeCell ref="A61:A63"/>
    <mergeCell ref="J62:J63"/>
    <mergeCell ref="J101:J104"/>
    <mergeCell ref="A100:A104"/>
    <mergeCell ref="E118:E119"/>
    <mergeCell ref="C118:C119"/>
    <mergeCell ref="B118:B119"/>
    <mergeCell ref="F118:F119"/>
    <mergeCell ref="G118:G119"/>
    <mergeCell ref="H118:H119"/>
    <mergeCell ref="A117:A125"/>
    <mergeCell ref="A126:A133"/>
    <mergeCell ref="F123:F124"/>
    <mergeCell ref="G123:G124"/>
    <mergeCell ref="H123:H124"/>
    <mergeCell ref="I123:I124"/>
    <mergeCell ref="B123:B124"/>
    <mergeCell ref="F127:F128"/>
    <mergeCell ref="F129:F130"/>
    <mergeCell ref="G127:G128"/>
    <mergeCell ref="C123:C124"/>
    <mergeCell ref="D123:D124"/>
    <mergeCell ref="E123:E124"/>
    <mergeCell ref="G132:G133"/>
    <mergeCell ref="I118:I119"/>
    <mergeCell ref="J117:J119"/>
    <mergeCell ref="J120:J125"/>
    <mergeCell ref="G129:G130"/>
    <mergeCell ref="H127:H128"/>
    <mergeCell ref="J126:J131"/>
    <mergeCell ref="H132:H133"/>
    <mergeCell ref="I132:I133"/>
    <mergeCell ref="J132:J133"/>
    <mergeCell ref="C132:C133"/>
    <mergeCell ref="B132:B133"/>
    <mergeCell ref="A134:A136"/>
    <mergeCell ref="E132:E133"/>
    <mergeCell ref="F132:F133"/>
    <mergeCell ref="J135:J136"/>
    <mergeCell ref="A138:A141"/>
    <mergeCell ref="A145:A148"/>
    <mergeCell ref="J145:J148"/>
    <mergeCell ref="B146:B148"/>
    <mergeCell ref="E146:E148"/>
    <mergeCell ref="F146:F148"/>
    <mergeCell ref="C146:C148"/>
    <mergeCell ref="J142:J144"/>
    <mergeCell ref="A142:A144"/>
    <mergeCell ref="J149:J155"/>
    <mergeCell ref="G146:G148"/>
    <mergeCell ref="H146:H148"/>
    <mergeCell ref="I146:I148"/>
    <mergeCell ref="A149:A155"/>
    <mergeCell ref="J138:J141"/>
  </mergeCells>
  <printOptions horizontalCentered="1"/>
  <pageMargins left="0.5905511811023623" right="0.5905511811023623" top="0.3937007874015748" bottom="0.3937007874015748" header="0.3149606299212598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COLLEVECCHIO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Tecnico1</dc:creator>
  <cp:keywords/>
  <dc:description/>
  <cp:lastModifiedBy>Salvatore Paruta</cp:lastModifiedBy>
  <cp:lastPrinted>2017-03-27T13:32:56Z</cp:lastPrinted>
  <dcterms:created xsi:type="dcterms:W3CDTF">2015-04-11T10:20:06Z</dcterms:created>
  <dcterms:modified xsi:type="dcterms:W3CDTF">2017-03-29T15:29:25Z</dcterms:modified>
  <cp:category/>
  <cp:version/>
  <cp:contentType/>
  <cp:contentStatus/>
</cp:coreProperties>
</file>